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" yWindow="15" windowWidth="14805" windowHeight="8010"/>
  </bookViews>
  <sheets>
    <sheet name="Schedule" sheetId="1" r:id="rId1"/>
    <sheet name="Protokoll" sheetId="2" r:id="rId2"/>
    <sheet name="Tables" sheetId="4" r:id="rId3"/>
    <sheet name="Official Results" sheetId="5" r:id="rId4"/>
  </sheets>
  <definedNames>
    <definedName name="_xlnm._FilterDatabase" localSheetId="0" hidden="1">Schedule!$A$1:$I$122</definedName>
    <definedName name="_xlnm.Print_Area" localSheetId="3">'Official Results'!$A$1:$H$12</definedName>
    <definedName name="_xlnm.Print_Area" localSheetId="1">Protokoll!$A$1:$S$50</definedName>
  </definedNames>
  <calcPr calcId="125725"/>
</workbook>
</file>

<file path=xl/calcChain.xml><?xml version="1.0" encoding="utf-8"?>
<calcChain xmlns="http://schemas.openxmlformats.org/spreadsheetml/2006/main">
  <c r="F12" i="4"/>
  <c r="F13"/>
  <c r="F11"/>
  <c r="AE3" l="1"/>
  <c r="AE4"/>
  <c r="AE2"/>
  <c r="X3"/>
  <c r="X4"/>
  <c r="X5"/>
  <c r="X6"/>
  <c r="X7"/>
  <c r="X2"/>
  <c r="O3"/>
  <c r="O4"/>
  <c r="O2"/>
  <c r="I3"/>
  <c r="I4"/>
  <c r="I5"/>
  <c r="I6"/>
  <c r="I7"/>
  <c r="I2"/>
  <c r="D69" i="1" l="1"/>
  <c r="D68"/>
  <c r="D67"/>
  <c r="D66"/>
  <c r="D65"/>
  <c r="D64"/>
  <c r="D63"/>
  <c r="D62"/>
  <c r="D61"/>
  <c r="D60"/>
  <c r="D59"/>
  <c r="D58"/>
  <c r="AD6" l="1"/>
  <c r="AA4"/>
  <c r="AD4"/>
  <c r="AE4"/>
  <c r="AF4"/>
  <c r="AG4"/>
  <c r="AI4"/>
  <c r="AJ4"/>
  <c r="AA5"/>
  <c r="AB5"/>
  <c r="AC5"/>
  <c r="AF5"/>
  <c r="AG5"/>
  <c r="AI5"/>
  <c r="AJ5"/>
  <c r="AA6"/>
  <c r="AB6"/>
  <c r="AI6" s="1"/>
  <c r="AC6"/>
  <c r="AE6"/>
  <c r="AA9"/>
  <c r="AD9"/>
  <c r="AE9"/>
  <c r="AF9"/>
  <c r="AG9"/>
  <c r="AI9"/>
  <c r="AJ9"/>
  <c r="AA10"/>
  <c r="AB10"/>
  <c r="AC10"/>
  <c r="AF10"/>
  <c r="AG10"/>
  <c r="AI10"/>
  <c r="AJ10"/>
  <c r="AA11"/>
  <c r="AB11"/>
  <c r="AC11"/>
  <c r="AD11"/>
  <c r="AE11"/>
  <c r="AI11"/>
  <c r="AJ11"/>
  <c r="AA14"/>
  <c r="AD14"/>
  <c r="AE14"/>
  <c r="AF14"/>
  <c r="AI14" s="1"/>
  <c r="AG14"/>
  <c r="AA15"/>
  <c r="AB15"/>
  <c r="AC15"/>
  <c r="AF15"/>
  <c r="AG15"/>
  <c r="AI15"/>
  <c r="AJ15"/>
  <c r="AA16"/>
  <c r="AB16"/>
  <c r="AC16"/>
  <c r="AD16"/>
  <c r="AE16"/>
  <c r="AI16"/>
  <c r="AJ16"/>
  <c r="AS9"/>
  <c r="BB4" s="1"/>
  <c r="AR9"/>
  <c r="AQ9"/>
  <c r="F59" s="1"/>
  <c r="AW8"/>
  <c r="AZ6" s="1"/>
  <c r="AV8"/>
  <c r="BA6" s="1"/>
  <c r="AS8"/>
  <c r="AR8"/>
  <c r="BE8" s="1"/>
  <c r="AQ8"/>
  <c r="F58" s="1"/>
  <c r="AW7"/>
  <c r="AV7"/>
  <c r="AU7"/>
  <c r="AT7"/>
  <c r="AQ7"/>
  <c r="F60" s="1"/>
  <c r="AY6"/>
  <c r="AX6"/>
  <c r="BE6" s="1"/>
  <c r="AQ6"/>
  <c r="E60" s="1"/>
  <c r="BC5"/>
  <c r="AT9" s="1"/>
  <c r="BB5"/>
  <c r="AQ5"/>
  <c r="E59" s="1"/>
  <c r="BC4"/>
  <c r="BA4"/>
  <c r="BF4" s="1"/>
  <c r="AZ4"/>
  <c r="AQ4"/>
  <c r="E58" s="1"/>
  <c r="AJ14" l="1"/>
  <c r="BE4"/>
  <c r="BE5"/>
  <c r="AK16"/>
  <c r="AK14"/>
  <c r="AK10"/>
  <c r="AJ6"/>
  <c r="AK4"/>
  <c r="AK15"/>
  <c r="AK11"/>
  <c r="BF6"/>
  <c r="BG6" s="1"/>
  <c r="BF8"/>
  <c r="BE9"/>
  <c r="AK9"/>
  <c r="AK5"/>
  <c r="AK6"/>
  <c r="BG4"/>
  <c r="BE7"/>
  <c r="BG8"/>
  <c r="BF5"/>
  <c r="AU9"/>
  <c r="BF9" s="1"/>
  <c r="BF7"/>
  <c r="BG7" s="1"/>
  <c r="BG5" l="1"/>
  <c r="BG9"/>
  <c r="AA34"/>
  <c r="AD34"/>
  <c r="AE34"/>
  <c r="AF34"/>
  <c r="AI34" s="1"/>
  <c r="AG34"/>
  <c r="AA35"/>
  <c r="AB35"/>
  <c r="AC35"/>
  <c r="AF35"/>
  <c r="AG35"/>
  <c r="AI35"/>
  <c r="AA36"/>
  <c r="AB36"/>
  <c r="AC36"/>
  <c r="AD36"/>
  <c r="AI36" s="1"/>
  <c r="AE36"/>
  <c r="AA39"/>
  <c r="AD39"/>
  <c r="AE39"/>
  <c r="AF39"/>
  <c r="AG39"/>
  <c r="AA40"/>
  <c r="AB40"/>
  <c r="AC40"/>
  <c r="AF40"/>
  <c r="AG40"/>
  <c r="AA41"/>
  <c r="AB41"/>
  <c r="AC41"/>
  <c r="AD41"/>
  <c r="AE41"/>
  <c r="AJ41" s="1"/>
  <c r="AA44"/>
  <c r="AD44"/>
  <c r="AE44"/>
  <c r="AF44"/>
  <c r="AI44" s="1"/>
  <c r="AG44"/>
  <c r="AA45"/>
  <c r="AB45"/>
  <c r="AC45"/>
  <c r="AF45"/>
  <c r="AG45"/>
  <c r="AA46"/>
  <c r="AB46"/>
  <c r="AI46" s="1"/>
  <c r="AC46"/>
  <c r="AD46"/>
  <c r="AE46"/>
  <c r="Q30"/>
  <c r="P30"/>
  <c r="AE31"/>
  <c r="AD31"/>
  <c r="AC31"/>
  <c r="AB31"/>
  <c r="AA31"/>
  <c r="AG30"/>
  <c r="AF30"/>
  <c r="AC30"/>
  <c r="AB30"/>
  <c r="AA30"/>
  <c r="AG29"/>
  <c r="AF29"/>
  <c r="AE29"/>
  <c r="AD29"/>
  <c r="AA29"/>
  <c r="AE26"/>
  <c r="AD26"/>
  <c r="AC26"/>
  <c r="AB26"/>
  <c r="AA26"/>
  <c r="AG25"/>
  <c r="AF25"/>
  <c r="AC25"/>
  <c r="AB25"/>
  <c r="AA25"/>
  <c r="AG24"/>
  <c r="AF24"/>
  <c r="AE24"/>
  <c r="AD24"/>
  <c r="AA24"/>
  <c r="AE21"/>
  <c r="AD21"/>
  <c r="AC21"/>
  <c r="AB21"/>
  <c r="AA21"/>
  <c r="AG20"/>
  <c r="AF20"/>
  <c r="AC20"/>
  <c r="AB20"/>
  <c r="AA20"/>
  <c r="AG19"/>
  <c r="AF19"/>
  <c r="AE19"/>
  <c r="AD19"/>
  <c r="AA19"/>
  <c r="O16"/>
  <c r="N16"/>
  <c r="M16"/>
  <c r="L16"/>
  <c r="Q15"/>
  <c r="P15"/>
  <c r="L15"/>
  <c r="Q14"/>
  <c r="L6" s="1"/>
  <c r="P14"/>
  <c r="O14"/>
  <c r="O11"/>
  <c r="N11"/>
  <c r="M11"/>
  <c r="L11"/>
  <c r="Q10"/>
  <c r="T10" s="1"/>
  <c r="P10"/>
  <c r="L10"/>
  <c r="Q9"/>
  <c r="P9"/>
  <c r="O9"/>
  <c r="N9"/>
  <c r="O6"/>
  <c r="N6"/>
  <c r="M6"/>
  <c r="Q5"/>
  <c r="M15" s="1"/>
  <c r="P5"/>
  <c r="M5"/>
  <c r="L5"/>
  <c r="T4"/>
  <c r="U4" s="1"/>
  <c r="S4"/>
  <c r="N3" i="2"/>
  <c r="S5" i="1" l="1"/>
  <c r="T6"/>
  <c r="S16"/>
  <c r="AJ21"/>
  <c r="AI24"/>
  <c r="AK24" s="1"/>
  <c r="AJ29"/>
  <c r="AK29" s="1"/>
  <c r="AJ46"/>
  <c r="AJ36"/>
  <c r="AK36" s="1"/>
  <c r="AI45"/>
  <c r="AJ44"/>
  <c r="AK44" s="1"/>
  <c r="AJ39"/>
  <c r="AI41"/>
  <c r="AK41" s="1"/>
  <c r="S9"/>
  <c r="AJ26"/>
  <c r="AK26" s="1"/>
  <c r="AI29"/>
  <c r="AJ45"/>
  <c r="AJ40"/>
  <c r="AK40" s="1"/>
  <c r="AJ34"/>
  <c r="AK34" s="1"/>
  <c r="AI39"/>
  <c r="AJ35"/>
  <c r="AK35" s="1"/>
  <c r="T5"/>
  <c r="U5" s="1"/>
  <c r="T16"/>
  <c r="AJ24"/>
  <c r="AI31"/>
  <c r="S11"/>
  <c r="AI20"/>
  <c r="AI26"/>
  <c r="AJ31"/>
  <c r="AK31" s="1"/>
  <c r="AI40"/>
  <c r="AK39"/>
  <c r="AK46"/>
  <c r="AI19"/>
  <c r="AJ20"/>
  <c r="AI21"/>
  <c r="AI25"/>
  <c r="AJ30"/>
  <c r="S6"/>
  <c r="U6" s="1"/>
  <c r="AJ19"/>
  <c r="AJ25"/>
  <c r="AK25" s="1"/>
  <c r="AI30"/>
  <c r="T9"/>
  <c r="S10"/>
  <c r="T14"/>
  <c r="S15"/>
  <c r="T11"/>
  <c r="U10"/>
  <c r="T15"/>
  <c r="U16"/>
  <c r="N14"/>
  <c r="S14" s="1"/>
  <c r="BQ6"/>
  <c r="BR5" s="1"/>
  <c r="BP6"/>
  <c r="BS5" s="1"/>
  <c r="BQ11"/>
  <c r="BR10" s="1"/>
  <c r="BP11"/>
  <c r="BS10" s="1"/>
  <c r="BQ16"/>
  <c r="BR15" s="1"/>
  <c r="BP16"/>
  <c r="BS15" s="1"/>
  <c r="D94"/>
  <c r="F92"/>
  <c r="F91"/>
  <c r="F90"/>
  <c r="E92"/>
  <c r="E91"/>
  <c r="E90"/>
  <c r="F89"/>
  <c r="E89"/>
  <c r="F88"/>
  <c r="F87"/>
  <c r="E88"/>
  <c r="E87"/>
  <c r="F86"/>
  <c r="E86"/>
  <c r="F85"/>
  <c r="F84"/>
  <c r="E85"/>
  <c r="E84"/>
  <c r="BO6"/>
  <c r="BR4" s="1"/>
  <c r="BN6"/>
  <c r="BS4" s="1"/>
  <c r="BO11"/>
  <c r="BR9" s="1"/>
  <c r="BN11"/>
  <c r="BS9" s="1"/>
  <c r="BO16"/>
  <c r="BR14" s="1"/>
  <c r="BN16"/>
  <c r="BS14" s="1"/>
  <c r="AU23"/>
  <c r="AX21" s="1"/>
  <c r="AT23"/>
  <c r="AY21" s="1"/>
  <c r="AW24"/>
  <c r="AZ22" s="1"/>
  <c r="AV24"/>
  <c r="BA22" s="1"/>
  <c r="AS25"/>
  <c r="BB20" s="1"/>
  <c r="AR25"/>
  <c r="BC20" s="1"/>
  <c r="AS17"/>
  <c r="BB12" s="1"/>
  <c r="AR17"/>
  <c r="BC12" s="1"/>
  <c r="AW16"/>
  <c r="AZ14" s="1"/>
  <c r="AV16"/>
  <c r="BA14" s="1"/>
  <c r="AU15"/>
  <c r="AX13" s="1"/>
  <c r="AT15"/>
  <c r="AY13" s="1"/>
  <c r="AK45" l="1"/>
  <c r="AK21"/>
  <c r="U15"/>
  <c r="U11"/>
  <c r="U9"/>
  <c r="AK19"/>
  <c r="AK20"/>
  <c r="U14"/>
  <c r="AK30"/>
  <c r="D23"/>
  <c r="D15"/>
  <c r="D4"/>
  <c r="D42"/>
  <c r="D31"/>
  <c r="D74"/>
  <c r="D73"/>
  <c r="D72"/>
  <c r="D82"/>
  <c r="D95" s="1"/>
  <c r="BV16"/>
  <c r="BU16"/>
  <c r="BV11"/>
  <c r="BU11"/>
  <c r="BV6"/>
  <c r="BU6"/>
  <c r="BP4"/>
  <c r="BU4" s="1"/>
  <c r="BP5"/>
  <c r="BP9"/>
  <c r="BU9" s="1"/>
  <c r="BP14"/>
  <c r="BU14" s="1"/>
  <c r="D83"/>
  <c r="D93" s="1"/>
  <c r="D81"/>
  <c r="D80"/>
  <c r="D79"/>
  <c r="D78"/>
  <c r="D77"/>
  <c r="D76"/>
  <c r="D75"/>
  <c r="BO15"/>
  <c r="BV15" s="1"/>
  <c r="BN15"/>
  <c r="BU15" s="1"/>
  <c r="BQ14"/>
  <c r="BV14" s="1"/>
  <c r="BO10"/>
  <c r="BV10" s="1"/>
  <c r="BN10"/>
  <c r="BU10" s="1"/>
  <c r="BQ9"/>
  <c r="BV9" s="1"/>
  <c r="BO5"/>
  <c r="BV5" s="1"/>
  <c r="BN5"/>
  <c r="BU5" s="1"/>
  <c r="BQ4"/>
  <c r="BV4" s="1"/>
  <c r="AW23"/>
  <c r="AV23"/>
  <c r="AY22"/>
  <c r="AX22"/>
  <c r="AU25"/>
  <c r="AT25"/>
  <c r="BC21"/>
  <c r="BB21"/>
  <c r="AS24"/>
  <c r="AR24"/>
  <c r="BA20"/>
  <c r="AZ20"/>
  <c r="AW15"/>
  <c r="AV15"/>
  <c r="AY14"/>
  <c r="AX14"/>
  <c r="AU17"/>
  <c r="AT17"/>
  <c r="BC13"/>
  <c r="BB13"/>
  <c r="AS16"/>
  <c r="AR16"/>
  <c r="BA12"/>
  <c r="AZ12"/>
  <c r="BW11" l="1"/>
  <c r="BE25"/>
  <c r="BE24"/>
  <c r="BE23"/>
  <c r="BE22"/>
  <c r="BE21"/>
  <c r="BE20"/>
  <c r="BE17"/>
  <c r="BE16"/>
  <c r="BE15"/>
  <c r="BE14"/>
  <c r="BE13"/>
  <c r="BE12"/>
  <c r="BF25"/>
  <c r="BF24"/>
  <c r="BF23"/>
  <c r="BF22"/>
  <c r="BF21"/>
  <c r="BF20"/>
  <c r="BG20" s="1"/>
  <c r="BF17"/>
  <c r="BF16"/>
  <c r="BF15"/>
  <c r="BF14"/>
  <c r="BG14" s="1"/>
  <c r="BF13"/>
  <c r="BF12"/>
  <c r="BG12" s="1"/>
  <c r="BM16"/>
  <c r="E81" s="1"/>
  <c r="F94" s="1"/>
  <c r="BM15"/>
  <c r="F69" s="1"/>
  <c r="BM14"/>
  <c r="E69" s="1"/>
  <c r="BM11"/>
  <c r="E83" s="1"/>
  <c r="F93" s="1"/>
  <c r="BM10"/>
  <c r="F68" s="1"/>
  <c r="BM9"/>
  <c r="E68" s="1"/>
  <c r="BM6"/>
  <c r="E82" s="1"/>
  <c r="F95" s="1"/>
  <c r="BM5"/>
  <c r="F67" s="1"/>
  <c r="BM4"/>
  <c r="E67" s="1"/>
  <c r="BQ5"/>
  <c r="AQ25"/>
  <c r="F65" s="1"/>
  <c r="AQ24"/>
  <c r="F64" s="1"/>
  <c r="AQ23"/>
  <c r="F66" s="1"/>
  <c r="AQ22"/>
  <c r="E66" s="1"/>
  <c r="AQ21"/>
  <c r="E65" s="1"/>
  <c r="AQ20"/>
  <c r="E64" s="1"/>
  <c r="AQ17"/>
  <c r="F62" s="1"/>
  <c r="AQ16"/>
  <c r="F61" s="1"/>
  <c r="AQ15"/>
  <c r="F63" s="1"/>
  <c r="AQ14"/>
  <c r="E63" s="1"/>
  <c r="AQ13"/>
  <c r="E62" s="1"/>
  <c r="AQ12"/>
  <c r="E61" s="1"/>
  <c r="E73"/>
  <c r="E72"/>
  <c r="E74"/>
  <c r="F72"/>
  <c r="F74"/>
  <c r="F73"/>
  <c r="D57"/>
  <c r="D55"/>
  <c r="D56"/>
  <c r="O46"/>
  <c r="N46"/>
  <c r="Q45"/>
  <c r="P45"/>
  <c r="Q44"/>
  <c r="P44"/>
  <c r="M46"/>
  <c r="L46"/>
  <c r="L45"/>
  <c r="M45"/>
  <c r="O44"/>
  <c r="N44"/>
  <c r="O41"/>
  <c r="N41"/>
  <c r="Q40"/>
  <c r="P40"/>
  <c r="Q39"/>
  <c r="P39"/>
  <c r="M41"/>
  <c r="L41"/>
  <c r="M40"/>
  <c r="L40"/>
  <c r="O39"/>
  <c r="T39" s="1"/>
  <c r="N39"/>
  <c r="S39" s="1"/>
  <c r="U39" s="1"/>
  <c r="O36"/>
  <c r="N36"/>
  <c r="Q35"/>
  <c r="P35"/>
  <c r="Q34"/>
  <c r="P34"/>
  <c r="M36"/>
  <c r="L36"/>
  <c r="M35"/>
  <c r="L35"/>
  <c r="O34"/>
  <c r="N34"/>
  <c r="O31"/>
  <c r="N31"/>
  <c r="Q29"/>
  <c r="P29"/>
  <c r="M31"/>
  <c r="L31"/>
  <c r="M30"/>
  <c r="L30"/>
  <c r="O29"/>
  <c r="N29"/>
  <c r="O26"/>
  <c r="N26"/>
  <c r="Q25"/>
  <c r="P25"/>
  <c r="Q24"/>
  <c r="P24"/>
  <c r="M26"/>
  <c r="L26"/>
  <c r="M25"/>
  <c r="L25"/>
  <c r="O24"/>
  <c r="N24"/>
  <c r="O21"/>
  <c r="N21"/>
  <c r="Q20"/>
  <c r="P20"/>
  <c r="Q19"/>
  <c r="P19"/>
  <c r="M21"/>
  <c r="L21"/>
  <c r="M20"/>
  <c r="L20"/>
  <c r="O19"/>
  <c r="N19"/>
  <c r="F24"/>
  <c r="F23"/>
  <c r="E24"/>
  <c r="E23"/>
  <c r="D48"/>
  <c r="D47"/>
  <c r="D46"/>
  <c r="D45"/>
  <c r="D53" s="1"/>
  <c r="D44"/>
  <c r="D52" s="1"/>
  <c r="D43"/>
  <c r="D54" s="1"/>
  <c r="D50"/>
  <c r="D41"/>
  <c r="D49" s="1"/>
  <c r="D40"/>
  <c r="D51" s="1"/>
  <c r="D39"/>
  <c r="D38"/>
  <c r="D37"/>
  <c r="D36"/>
  <c r="D35"/>
  <c r="D34"/>
  <c r="D33"/>
  <c r="D32"/>
  <c r="E39"/>
  <c r="F39"/>
  <c r="F55"/>
  <c r="F46"/>
  <c r="E57"/>
  <c r="E46"/>
  <c r="E37"/>
  <c r="E56"/>
  <c r="F56"/>
  <c r="E36"/>
  <c r="E52"/>
  <c r="E44"/>
  <c r="E35"/>
  <c r="F35"/>
  <c r="F54"/>
  <c r="F45"/>
  <c r="E53"/>
  <c r="F53"/>
  <c r="E33"/>
  <c r="E49"/>
  <c r="E41"/>
  <c r="E32"/>
  <c r="F32"/>
  <c r="E40"/>
  <c r="F42"/>
  <c r="F31"/>
  <c r="F50"/>
  <c r="F30"/>
  <c r="F29"/>
  <c r="F28"/>
  <c r="E30"/>
  <c r="E29"/>
  <c r="E28"/>
  <c r="D30"/>
  <c r="D29"/>
  <c r="D28"/>
  <c r="F27"/>
  <c r="F26"/>
  <c r="F25"/>
  <c r="E27"/>
  <c r="E26"/>
  <c r="E25"/>
  <c r="D27"/>
  <c r="D26"/>
  <c r="D25"/>
  <c r="F22"/>
  <c r="E22"/>
  <c r="D24"/>
  <c r="D22"/>
  <c r="F21"/>
  <c r="F20"/>
  <c r="F19"/>
  <c r="E21"/>
  <c r="E20"/>
  <c r="E19"/>
  <c r="D21"/>
  <c r="D20"/>
  <c r="D19"/>
  <c r="F18"/>
  <c r="F17"/>
  <c r="F16"/>
  <c r="E18"/>
  <c r="E17"/>
  <c r="E16"/>
  <c r="D18"/>
  <c r="D17"/>
  <c r="D16"/>
  <c r="F15"/>
  <c r="F14"/>
  <c r="F13"/>
  <c r="E15"/>
  <c r="E14"/>
  <c r="E13"/>
  <c r="D14"/>
  <c r="D13"/>
  <c r="F7"/>
  <c r="F8"/>
  <c r="F9"/>
  <c r="F10"/>
  <c r="F11"/>
  <c r="F12"/>
  <c r="E12"/>
  <c r="E11"/>
  <c r="E10"/>
  <c r="E9"/>
  <c r="E8"/>
  <c r="E7"/>
  <c r="D12"/>
  <c r="D11"/>
  <c r="D10"/>
  <c r="D9"/>
  <c r="D8"/>
  <c r="D7"/>
  <c r="D6"/>
  <c r="D5"/>
  <c r="F6"/>
  <c r="F5"/>
  <c r="F4"/>
  <c r="E6"/>
  <c r="E5"/>
  <c r="E4"/>
  <c r="F77" l="1"/>
  <c r="E77"/>
  <c r="E76"/>
  <c r="F80"/>
  <c r="E80"/>
  <c r="E79"/>
  <c r="F82"/>
  <c r="E93"/>
  <c r="F81"/>
  <c r="F76"/>
  <c r="F75"/>
  <c r="E75"/>
  <c r="F79"/>
  <c r="F78"/>
  <c r="E78"/>
  <c r="E95"/>
  <c r="F83"/>
  <c r="E94"/>
  <c r="S40"/>
  <c r="S41"/>
  <c r="T40"/>
  <c r="T41"/>
  <c r="U40"/>
  <c r="U41"/>
  <c r="BG17"/>
  <c r="BG16"/>
  <c r="S35"/>
  <c r="S44"/>
  <c r="S46"/>
  <c r="T45"/>
  <c r="BG24"/>
  <c r="S45"/>
  <c r="T20"/>
  <c r="T26"/>
  <c r="T34"/>
  <c r="T36"/>
  <c r="T35"/>
  <c r="U35" s="1"/>
  <c r="T46"/>
  <c r="F38"/>
  <c r="E31"/>
  <c r="E45"/>
  <c r="S31"/>
  <c r="S36"/>
  <c r="F34"/>
  <c r="F43"/>
  <c r="E42"/>
  <c r="BW6"/>
  <c r="BW14"/>
  <c r="F47"/>
  <c r="S19"/>
  <c r="S21"/>
  <c r="S20"/>
  <c r="T25"/>
  <c r="T24"/>
  <c r="T30"/>
  <c r="T29"/>
  <c r="T31"/>
  <c r="T19"/>
  <c r="U19" s="1"/>
  <c r="T21"/>
  <c r="U21" s="1"/>
  <c r="S24"/>
  <c r="S26"/>
  <c r="S25"/>
  <c r="S29"/>
  <c r="S30"/>
  <c r="S34"/>
  <c r="T44"/>
  <c r="BW16"/>
  <c r="E34"/>
  <c r="F33"/>
  <c r="F37"/>
  <c r="E43"/>
  <c r="F40"/>
  <c r="F44"/>
  <c r="F48"/>
  <c r="E50"/>
  <c r="E54"/>
  <c r="F52"/>
  <c r="E55"/>
  <c r="F57"/>
  <c r="BW5"/>
  <c r="E38"/>
  <c r="F51"/>
  <c r="E47"/>
  <c r="F41"/>
  <c r="E51"/>
  <c r="F49"/>
  <c r="F36"/>
  <c r="E48"/>
  <c r="BW10"/>
  <c r="BW15"/>
  <c r="BW9"/>
  <c r="BW4"/>
  <c r="BG23"/>
  <c r="BG22"/>
  <c r="BG25"/>
  <c r="BG21"/>
  <c r="BG15"/>
  <c r="BG13"/>
  <c r="U20" l="1"/>
  <c r="U44"/>
  <c r="U26"/>
  <c r="U46"/>
  <c r="U29"/>
  <c r="U45"/>
  <c r="U24"/>
  <c r="U36"/>
  <c r="U34"/>
  <c r="U30"/>
  <c r="U31"/>
  <c r="U25"/>
</calcChain>
</file>

<file path=xl/sharedStrings.xml><?xml version="1.0" encoding="utf-8"?>
<sst xmlns="http://schemas.openxmlformats.org/spreadsheetml/2006/main" count="827" uniqueCount="350">
  <si>
    <t>Godzina</t>
  </si>
  <si>
    <t>Boisko</t>
  </si>
  <si>
    <t>Druzyna</t>
  </si>
  <si>
    <t>Sędzia</t>
  </si>
  <si>
    <t>A1</t>
  </si>
  <si>
    <t>A2</t>
  </si>
  <si>
    <t>B1</t>
  </si>
  <si>
    <t>B2</t>
  </si>
  <si>
    <t>C1</t>
  </si>
  <si>
    <t>C2</t>
  </si>
  <si>
    <t>I1</t>
  </si>
  <si>
    <t>I2</t>
  </si>
  <si>
    <t>J1</t>
  </si>
  <si>
    <t>J2</t>
  </si>
  <si>
    <t>K1</t>
  </si>
  <si>
    <t>K2</t>
  </si>
  <si>
    <t>R1</t>
  </si>
  <si>
    <t>R2</t>
  </si>
  <si>
    <t>S1</t>
  </si>
  <si>
    <t>S2</t>
  </si>
  <si>
    <t>T1</t>
  </si>
  <si>
    <t>T2</t>
  </si>
  <si>
    <t>A3</t>
  </si>
  <si>
    <t>B3</t>
  </si>
  <si>
    <t>C3</t>
  </si>
  <si>
    <t>Grupa</t>
  </si>
  <si>
    <t>+</t>
  </si>
  <si>
    <t>-</t>
  </si>
  <si>
    <t>\</t>
  </si>
  <si>
    <t>Pkt.</t>
  </si>
  <si>
    <t>Miejsce</t>
  </si>
  <si>
    <t>X1</t>
  </si>
  <si>
    <t>X2</t>
  </si>
  <si>
    <t>X3</t>
  </si>
  <si>
    <t>W1</t>
  </si>
  <si>
    <t>W2</t>
  </si>
  <si>
    <t>W3</t>
  </si>
  <si>
    <t>U1</t>
  </si>
  <si>
    <t>U2</t>
  </si>
  <si>
    <t>U3</t>
  </si>
  <si>
    <t>N1</t>
  </si>
  <si>
    <t>N2</t>
  </si>
  <si>
    <t>N3</t>
  </si>
  <si>
    <t>M1</t>
  </si>
  <si>
    <t>M2</t>
  </si>
  <si>
    <t>M3</t>
  </si>
  <si>
    <t>L1</t>
  </si>
  <si>
    <t>L2</t>
  </si>
  <si>
    <t>L3</t>
  </si>
  <si>
    <t>F1</t>
  </si>
  <si>
    <t>F2</t>
  </si>
  <si>
    <t>F3</t>
  </si>
  <si>
    <t>E1</t>
  </si>
  <si>
    <t>E2</t>
  </si>
  <si>
    <t>E3</t>
  </si>
  <si>
    <t>D1</t>
  </si>
  <si>
    <t>D2</t>
  </si>
  <si>
    <t>D3</t>
  </si>
  <si>
    <t>I3</t>
  </si>
  <si>
    <t>J3</t>
  </si>
  <si>
    <t>K3</t>
  </si>
  <si>
    <t>R3</t>
  </si>
  <si>
    <t>S3</t>
  </si>
  <si>
    <t>T3</t>
  </si>
  <si>
    <t>1.</t>
  </si>
  <si>
    <t>2.</t>
  </si>
  <si>
    <t>3.</t>
  </si>
  <si>
    <t>lp.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</si>
  <si>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</si>
  <si>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</si>
  <si>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</si>
  <si>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</si>
  <si>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</si>
  <si>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</si>
  <si>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</si>
  <si>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</si>
  <si>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</si>
  <si>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</si>
  <si>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</si>
  <si>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</si>
  <si>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</si>
  <si>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</si>
  <si>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</si>
  <si>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</si>
  <si>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</si>
  <si>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</si>
  <si>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</si>
  <si>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</si>
  <si>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</si>
  <si>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</si>
  <si>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</si>
  <si>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</si>
  <si>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</si>
  <si>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</si>
  <si>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</si>
  <si>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</si>
  <si>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</si>
  <si>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</si>
  <si>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</si>
  <si>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</si>
  <si>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</si>
  <si>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</si>
  <si>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</si>
  <si>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</si>
  <si>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</si>
  <si>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</si>
  <si>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</si>
  <si>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</si>
  <si>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</si>
  <si>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</si>
  <si>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</si>
  <si>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</si>
  <si>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</si>
  <si>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</si>
  <si>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</si>
  <si>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</si>
  <si>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</si>
  <si>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</si>
  <si>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</si>
  <si>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</si>
  <si>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</si>
  <si>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</si>
  <si>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</si>
  <si>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</si>
  <si>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</si>
  <si>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</si>
  <si>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</si>
  <si>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</si>
  <si>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</si>
  <si>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</si>
  <si>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</si>
  <si>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G1</t>
  </si>
  <si>
    <t>G2</t>
  </si>
  <si>
    <t>G3</t>
  </si>
  <si>
    <t>G4</t>
  </si>
  <si>
    <t>G5</t>
  </si>
  <si>
    <t>G6</t>
  </si>
  <si>
    <t>O1</t>
  </si>
  <si>
    <t>O2</t>
  </si>
  <si>
    <t>O3</t>
  </si>
  <si>
    <t>O4</t>
  </si>
  <si>
    <t>O5</t>
  </si>
  <si>
    <t>O6</t>
  </si>
  <si>
    <t>H1</t>
  </si>
  <si>
    <t>H2</t>
  </si>
  <si>
    <t>H3</t>
  </si>
  <si>
    <t>P1</t>
  </si>
  <si>
    <t>P2</t>
  </si>
  <si>
    <t>P3</t>
  </si>
  <si>
    <t>Z1</t>
  </si>
  <si>
    <t>Z2</t>
  </si>
  <si>
    <t>Z3</t>
  </si>
  <si>
    <t>SOBOTA</t>
  </si>
  <si>
    <t>NIEDZIELA</t>
  </si>
  <si>
    <t>W I-II</t>
  </si>
  <si>
    <t>S I-II</t>
  </si>
  <si>
    <t>U21 I-II</t>
  </si>
  <si>
    <t>S III-IV</t>
  </si>
  <si>
    <t>W III-IV</t>
  </si>
  <si>
    <t>U21 III-IV</t>
  </si>
  <si>
    <t>S V-VI</t>
  </si>
  <si>
    <t>U21 V-VI</t>
  </si>
  <si>
    <t>1h</t>
  </si>
  <si>
    <t>2h</t>
  </si>
  <si>
    <t>3h</t>
  </si>
  <si>
    <t>1p</t>
  </si>
  <si>
    <t>2p</t>
  </si>
  <si>
    <t>3p</t>
  </si>
  <si>
    <t>1z</t>
  </si>
  <si>
    <t>2z</t>
  </si>
  <si>
    <t>3z</t>
  </si>
  <si>
    <t>Germany</t>
  </si>
  <si>
    <t>Sweden</t>
  </si>
  <si>
    <t>Russia</t>
  </si>
  <si>
    <t>Italy</t>
  </si>
  <si>
    <t>Poland</t>
  </si>
  <si>
    <t>Lithuania</t>
  </si>
  <si>
    <t>Netherlands</t>
  </si>
  <si>
    <t>Demark</t>
  </si>
  <si>
    <t>Czech Republic</t>
  </si>
  <si>
    <t xml:space="preserve">Germany </t>
  </si>
  <si>
    <t>Czech Republik</t>
  </si>
  <si>
    <t>Denmark</t>
  </si>
  <si>
    <t>Great Britain</t>
  </si>
  <si>
    <t>Poland U-21</t>
  </si>
  <si>
    <t>Gemany U-21</t>
  </si>
  <si>
    <t>U21M Group A</t>
  </si>
  <si>
    <t xml:space="preserve">Denmark </t>
  </si>
  <si>
    <t xml:space="preserve">Italy </t>
  </si>
  <si>
    <t>U-21M Group B</t>
  </si>
  <si>
    <t>U-21M Group C</t>
  </si>
  <si>
    <t>Poland A</t>
  </si>
  <si>
    <t>Hungary</t>
  </si>
  <si>
    <t>Poland B</t>
  </si>
  <si>
    <t>W&amp;U-21 (Group A)</t>
  </si>
  <si>
    <t>W&amp;U-21 (Group B)</t>
  </si>
  <si>
    <t>W&amp;U-21 (Group C)</t>
  </si>
  <si>
    <t>Men Group A</t>
  </si>
  <si>
    <t>Men Group C</t>
  </si>
  <si>
    <t>Men Group D</t>
  </si>
  <si>
    <t>Men Group E</t>
  </si>
  <si>
    <t>Men Group F</t>
  </si>
  <si>
    <t>Man Group G</t>
  </si>
  <si>
    <t>W&amp;U-21 Group G</t>
  </si>
  <si>
    <t>U-21M Group G</t>
  </si>
  <si>
    <t>W&amp;U-21 (Group D)</t>
  </si>
  <si>
    <t>W&amp;U-21 (Group E)</t>
  </si>
  <si>
    <t>W&amp;U-21 (Group F)</t>
  </si>
  <si>
    <t>U21M Group D</t>
  </si>
  <si>
    <t>U21M Group E</t>
  </si>
  <si>
    <t>U21M Group F</t>
  </si>
  <si>
    <t>Man Place (7-9)</t>
  </si>
  <si>
    <t>W&amp;U-21 Place (7-9)</t>
  </si>
  <si>
    <t>U-21M Place (7-9)</t>
  </si>
  <si>
    <t>signature of 1. referee</t>
  </si>
  <si>
    <t>Signature of captain team 2</t>
  </si>
  <si>
    <t>Signature of captain team 1</t>
  </si>
  <si>
    <t>Captain please mark with *</t>
  </si>
  <si>
    <t>Time at end of game</t>
  </si>
  <si>
    <t>No</t>
  </si>
  <si>
    <t>Yes</t>
  </si>
  <si>
    <t>Referee remakrs on backside?</t>
  </si>
  <si>
    <t>:</t>
  </si>
  <si>
    <t>final score</t>
  </si>
  <si>
    <t>half time score</t>
  </si>
  <si>
    <t>Surname</t>
  </si>
  <si>
    <t>Name</t>
  </si>
  <si>
    <t>No.</t>
  </si>
  <si>
    <t>Team 2</t>
  </si>
  <si>
    <t>Team 1</t>
  </si>
  <si>
    <t xml:space="preserve">Team 2 </t>
  </si>
  <si>
    <t>remarks of organisation:</t>
  </si>
  <si>
    <t>Scrutineer</t>
  </si>
  <si>
    <t>Linesman</t>
  </si>
  <si>
    <t>Llinesman</t>
  </si>
  <si>
    <t>2. Shot Clock Keeper</t>
  </si>
  <si>
    <t>1. Time Keeper</t>
  </si>
  <si>
    <t>Score Keeper</t>
  </si>
  <si>
    <t>2. Referee</t>
  </si>
  <si>
    <t>1. Referee</t>
  </si>
  <si>
    <t>Referees</t>
  </si>
  <si>
    <t>3 min</t>
  </si>
  <si>
    <t>Break</t>
  </si>
  <si>
    <t>2x10 min</t>
  </si>
  <si>
    <t>Playing Time</t>
  </si>
  <si>
    <t>Date</t>
  </si>
  <si>
    <t>Class</t>
  </si>
  <si>
    <t>Pitch</t>
  </si>
  <si>
    <t>Start of Game</t>
  </si>
  <si>
    <t>Remarks of the jury</t>
  </si>
  <si>
    <t>Game No.</t>
  </si>
  <si>
    <t>KANIOW Poland</t>
  </si>
  <si>
    <t>ECA CUP 2016</t>
  </si>
  <si>
    <t>Tournament</t>
  </si>
  <si>
    <t>score</t>
  </si>
  <si>
    <t>player no.</t>
  </si>
  <si>
    <t>time</t>
  </si>
  <si>
    <t>game sheet</t>
  </si>
  <si>
    <t>Remarks</t>
  </si>
  <si>
    <t>red</t>
  </si>
  <si>
    <t>yellow</t>
  </si>
  <si>
    <t>green</t>
  </si>
  <si>
    <t>goal</t>
  </si>
  <si>
    <t>canoe polo</t>
  </si>
  <si>
    <t>EUROPEAN CANOE FEDERATION</t>
  </si>
  <si>
    <t>Germany u-21</t>
  </si>
  <si>
    <t>Men Group B</t>
  </si>
  <si>
    <t>Germany U-21</t>
  </si>
  <si>
    <t>Point</t>
  </si>
  <si>
    <t>Place</t>
  </si>
  <si>
    <t>Netherland</t>
  </si>
  <si>
    <t>e</t>
  </si>
  <si>
    <t>d</t>
  </si>
  <si>
    <t>f</t>
  </si>
  <si>
    <t>l</t>
  </si>
  <si>
    <t>m</t>
  </si>
  <si>
    <t>n</t>
  </si>
  <si>
    <t>Czech Rep.</t>
  </si>
  <si>
    <t>Pkt</t>
  </si>
  <si>
    <t>place</t>
  </si>
  <si>
    <t>29.05.2016</t>
  </si>
  <si>
    <t>Men SF</t>
  </si>
  <si>
    <t>poland</t>
  </si>
  <si>
    <t>gb</t>
  </si>
  <si>
    <t>czech rep</t>
  </si>
  <si>
    <t xml:space="preserve">W&amp;U-21 </t>
  </si>
  <si>
    <t>Czech rep</t>
  </si>
  <si>
    <t>lithuania</t>
  </si>
  <si>
    <t>russia</t>
  </si>
  <si>
    <t xml:space="preserve">lithuania </t>
  </si>
  <si>
    <t>men 7-9</t>
  </si>
  <si>
    <t xml:space="preserve">U-21M </t>
  </si>
  <si>
    <t>germany</t>
  </si>
  <si>
    <t>italy</t>
  </si>
  <si>
    <t>poland a</t>
  </si>
  <si>
    <t>hungary</t>
  </si>
  <si>
    <t>netherlands</t>
  </si>
  <si>
    <t>suma</t>
  </si>
  <si>
    <t>W&amp;u-21 SF</t>
  </si>
  <si>
    <t>W&amp;U-21 V-VI</t>
  </si>
  <si>
    <t>W&amp;U-21 Place 7-9</t>
  </si>
  <si>
    <t xml:space="preserve">Russia </t>
  </si>
  <si>
    <t>denmark</t>
  </si>
  <si>
    <t>poland-u21</t>
  </si>
  <si>
    <t>poland u-21</t>
  </si>
  <si>
    <t xml:space="preserve">denmark </t>
  </si>
  <si>
    <t>poland b</t>
  </si>
  <si>
    <t>u-21 M 7-9</t>
  </si>
  <si>
    <t>U21SF</t>
  </si>
  <si>
    <t xml:space="preserve">Poland </t>
  </si>
  <si>
    <t xml:space="preserve">Czech Rep. </t>
  </si>
  <si>
    <t xml:space="preserve">Hungary </t>
  </si>
  <si>
    <t xml:space="preserve">Russian </t>
  </si>
  <si>
    <t xml:space="preserve">Lithuania </t>
  </si>
  <si>
    <t>piotr.bajerski@gmail.com</t>
  </si>
  <si>
    <t>MEN</t>
  </si>
  <si>
    <t>WOMEN &amp; U-21</t>
  </si>
  <si>
    <t>MEN U-21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</si>
  <si>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</si>
  <si>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</si>
  <si>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</si>
  <si>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</si>
  <si>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</si>
  <si>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</si>
  <si>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</si>
  <si>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</si>
  <si>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</si>
  <si>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 xml:space="preserve">OFFICIAL RESULTS OF 1st ECA CUP 2016 KANIÓW, POLAND </t>
  </si>
  <si>
    <t>Men FINAL</t>
  </si>
  <si>
    <t>Es, van Bart</t>
  </si>
  <si>
    <t>Pel Mats</t>
  </si>
  <si>
    <t>Bryce Hollman</t>
  </si>
  <si>
    <t>Dylan Tought</t>
  </si>
  <si>
    <t>Remko Van Vliet</t>
  </si>
  <si>
    <t>Joost Horstink</t>
  </si>
  <si>
    <t>Martijn Aben</t>
  </si>
  <si>
    <t>Jouke Sjollema</t>
  </si>
  <si>
    <t>Roy Dekkers</t>
  </si>
  <si>
    <t>Stefan Wight</t>
  </si>
  <si>
    <t>Witt Dennis</t>
  </si>
  <si>
    <t>Husen Jakob</t>
  </si>
  <si>
    <t>Hoppstock Marco</t>
  </si>
  <si>
    <t>Richter Lukas</t>
  </si>
  <si>
    <t>Heile Robin</t>
  </si>
  <si>
    <t>Pest Robert</t>
  </si>
  <si>
    <t>Schaeper Finn</t>
  </si>
  <si>
    <t>Vieren Jonas</t>
  </si>
  <si>
    <t>Knopp Harald</t>
  </si>
  <si>
    <t>Fiete Junge</t>
  </si>
  <si>
    <t>WOMEN &amp; WOMEN U-21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</si>
</sst>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h:mm"/>
    <numFmt numFmtId="166" formatCode="[$-F400]h:mm:ss\ AM/PM"/>
  </numFmts>
  <fonts count="1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38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  <charset val="238"/>
    </font>
    <font>
      <b/>
      <i/>
      <sz val="14"/>
      <name val="Arial"/>
      <family val="2"/>
    </font>
    <font>
      <sz val="11"/>
      <color rgb="FFFF0000"/>
      <name val="Calibri"/>
      <family val="2"/>
      <scheme val="minor"/>
    </font>
    <font>
      <u/>
      <sz val="9.35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2" fillId="0" borderId="0" xfId="1"/>
    <xf numFmtId="0" fontId="3" fillId="0" borderId="0" xfId="1" applyFont="1"/>
    <xf numFmtId="0" fontId="2" fillId="0" borderId="11" xfId="1" applyBorder="1"/>
    <xf numFmtId="0" fontId="2" fillId="0" borderId="0" xfId="1" applyBorder="1"/>
    <xf numFmtId="0" fontId="2" fillId="0" borderId="0" xfId="1" applyBorder="1" applyAlignment="1">
      <alignment horizontal="center"/>
    </xf>
    <xf numFmtId="0" fontId="4" fillId="0" borderId="0" xfId="1" applyFont="1"/>
    <xf numFmtId="0" fontId="2" fillId="0" borderId="0" xfId="1" applyBorder="1" applyAlignment="1">
      <alignment horizontal="left"/>
    </xf>
    <xf numFmtId="0" fontId="2" fillId="0" borderId="1" xfId="1" applyBorder="1"/>
    <xf numFmtId="0" fontId="3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>
      <alignment vertical="center" textRotation="180"/>
    </xf>
    <xf numFmtId="0" fontId="8" fillId="0" borderId="0" xfId="1" applyFont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3" fillId="0" borderId="12" xfId="1" applyFont="1" applyBorder="1"/>
    <xf numFmtId="0" fontId="3" fillId="0" borderId="3" xfId="1" applyFont="1" applyBorder="1" applyAlignment="1">
      <alignment horizontal="center"/>
    </xf>
    <xf numFmtId="0" fontId="2" fillId="0" borderId="4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1" xfId="1" applyFont="1" applyFill="1" applyBorder="1"/>
    <xf numFmtId="0" fontId="8" fillId="0" borderId="5" xfId="1" applyFont="1" applyBorder="1" applyAlignment="1">
      <alignment horizontal="center"/>
    </xf>
    <xf numFmtId="0" fontId="9" fillId="0" borderId="5" xfId="1" applyFont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2" fillId="0" borderId="9" xfId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15" xfId="1" applyBorder="1"/>
    <xf numFmtId="0" fontId="2" fillId="0" borderId="16" xfId="1" applyBorder="1"/>
    <xf numFmtId="0" fontId="7" fillId="0" borderId="1" xfId="1" applyFont="1" applyBorder="1" applyAlignment="1">
      <alignment vertical="center" textRotation="180"/>
    </xf>
    <xf numFmtId="0" fontId="2" fillId="0" borderId="2" xfId="1" applyBorder="1"/>
    <xf numFmtId="0" fontId="2" fillId="0" borderId="17" xfId="1" applyBorder="1"/>
    <xf numFmtId="0" fontId="6" fillId="0" borderId="0" xfId="1" applyFont="1" applyBorder="1"/>
    <xf numFmtId="0" fontId="2" fillId="0" borderId="18" xfId="1" applyBorder="1"/>
    <xf numFmtId="0" fontId="2" fillId="0" borderId="19" xfId="1" applyBorder="1"/>
    <xf numFmtId="0" fontId="2" fillId="0" borderId="20" xfId="1" applyBorder="1"/>
    <xf numFmtId="0" fontId="6" fillId="0" borderId="21" xfId="1" applyFont="1" applyBorder="1"/>
    <xf numFmtId="0" fontId="2" fillId="0" borderId="9" xfId="1" applyBorder="1"/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25" xfId="1" applyBorder="1"/>
    <xf numFmtId="0" fontId="2" fillId="0" borderId="26" xfId="1" applyBorder="1"/>
    <xf numFmtId="0" fontId="2" fillId="0" borderId="27" xfId="1" applyBorder="1"/>
    <xf numFmtId="165" fontId="2" fillId="0" borderId="1" xfId="1" applyNumberFormat="1" applyBorder="1" applyAlignment="1">
      <alignment horizontal="center"/>
    </xf>
    <xf numFmtId="0" fontId="2" fillId="0" borderId="8" xfId="1" applyBorder="1"/>
    <xf numFmtId="0" fontId="2" fillId="0" borderId="7" xfId="1" applyBorder="1"/>
    <xf numFmtId="0" fontId="3" fillId="0" borderId="6" xfId="1" applyFont="1" applyBorder="1"/>
    <xf numFmtId="0" fontId="6" fillId="0" borderId="1" xfId="1" applyFont="1" applyBorder="1" applyAlignment="1" applyProtection="1">
      <alignment horizontal="center"/>
      <protection locked="0"/>
    </xf>
    <xf numFmtId="0" fontId="2" fillId="0" borderId="0" xfId="1" applyBorder="1" applyAlignment="1"/>
    <xf numFmtId="0" fontId="2" fillId="0" borderId="28" xfId="1" applyBorder="1" applyAlignment="1"/>
    <xf numFmtId="0" fontId="2" fillId="0" borderId="29" xfId="1" applyBorder="1" applyAlignment="1"/>
    <xf numFmtId="0" fontId="10" fillId="0" borderId="30" xfId="1" applyFont="1" applyBorder="1" applyAlignment="1"/>
    <xf numFmtId="0" fontId="2" fillId="0" borderId="19" xfId="1" applyBorder="1" applyAlignment="1"/>
    <xf numFmtId="0" fontId="2" fillId="0" borderId="20" xfId="1" applyBorder="1" applyAlignment="1"/>
    <xf numFmtId="0" fontId="10" fillId="0" borderId="21" xfId="1" applyFont="1" applyBorder="1" applyAlignment="1"/>
    <xf numFmtId="0" fontId="5" fillId="0" borderId="1" xfId="1" applyFont="1" applyFill="1" applyBorder="1" applyAlignment="1">
      <alignment horizontal="center"/>
    </xf>
    <xf numFmtId="0" fontId="2" fillId="0" borderId="4" xfId="1" applyBorder="1"/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0" borderId="2" xfId="1" applyFont="1" applyBorder="1"/>
    <xf numFmtId="0" fontId="6" fillId="0" borderId="2" xfId="1" applyFont="1" applyBorder="1"/>
    <xf numFmtId="0" fontId="3" fillId="0" borderId="4" xfId="1" applyFont="1" applyBorder="1"/>
    <xf numFmtId="0" fontId="3" fillId="0" borderId="1" xfId="1" applyFont="1" applyBorder="1"/>
    <xf numFmtId="0" fontId="10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2" fillId="0" borderId="0" xfId="1" applyAlignment="1"/>
    <xf numFmtId="0" fontId="2" fillId="2" borderId="1" xfId="1" applyFill="1" applyBorder="1"/>
    <xf numFmtId="0" fontId="7" fillId="2" borderId="1" xfId="1" applyFont="1" applyFill="1" applyBorder="1" applyAlignment="1">
      <alignment vertical="center" textRotation="180"/>
    </xf>
    <xf numFmtId="0" fontId="5" fillId="2" borderId="8" xfId="1" applyFont="1" applyFill="1" applyBorder="1" applyAlignment="1"/>
    <xf numFmtId="0" fontId="5" fillId="2" borderId="6" xfId="1" applyFont="1" applyFill="1" applyBorder="1" applyAlignment="1"/>
    <xf numFmtId="0" fontId="6" fillId="0" borderId="2" xfId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0" fillId="8" borderId="0" xfId="0" applyFill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1" xfId="0" applyFill="1" applyBorder="1" applyAlignment="1">
      <alignment textRotation="90"/>
    </xf>
    <xf numFmtId="0" fontId="6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textRotation="90"/>
    </xf>
    <xf numFmtId="0" fontId="0" fillId="0" borderId="1" xfId="0" applyFill="1" applyBorder="1" applyAlignment="1">
      <alignment horizontal="center" vertical="center" textRotation="90"/>
    </xf>
    <xf numFmtId="0" fontId="15" fillId="8" borderId="0" xfId="0" applyFont="1" applyFill="1"/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90"/>
    </xf>
    <xf numFmtId="0" fontId="13" fillId="0" borderId="1" xfId="1" applyFont="1" applyBorder="1" applyAlignment="1">
      <alignment horizontal="center" vertical="center"/>
    </xf>
    <xf numFmtId="0" fontId="2" fillId="4" borderId="24" xfId="1" applyFill="1" applyBorder="1" applyAlignment="1">
      <alignment horizontal="center" vertical="center" wrapText="1"/>
    </xf>
    <xf numFmtId="0" fontId="2" fillId="4" borderId="23" xfId="1" applyFill="1" applyBorder="1" applyAlignment="1">
      <alignment horizontal="center" vertical="center" wrapText="1"/>
    </xf>
    <xf numFmtId="0" fontId="2" fillId="4" borderId="22" xfId="1" applyFill="1" applyBorder="1" applyAlignment="1">
      <alignment horizontal="center" vertical="center" wrapText="1"/>
    </xf>
    <xf numFmtId="0" fontId="2" fillId="4" borderId="14" xfId="1" applyFill="1" applyBorder="1" applyAlignment="1">
      <alignment horizontal="center" vertical="center" wrapText="1"/>
    </xf>
    <xf numFmtId="0" fontId="2" fillId="4" borderId="0" xfId="1" applyFill="1" applyBorder="1" applyAlignment="1">
      <alignment horizontal="center" vertical="center" wrapText="1"/>
    </xf>
    <xf numFmtId="0" fontId="2" fillId="4" borderId="13" xfId="1" applyFill="1" applyBorder="1" applyAlignment="1">
      <alignment horizontal="center" vertical="center" wrapText="1"/>
    </xf>
    <xf numFmtId="0" fontId="2" fillId="4" borderId="9" xfId="1" applyFill="1" applyBorder="1" applyAlignment="1">
      <alignment horizontal="center" vertical="center" wrapText="1"/>
    </xf>
    <xf numFmtId="0" fontId="2" fillId="4" borderId="5" xfId="1" applyFill="1" applyBorder="1" applyAlignment="1">
      <alignment horizontal="center" vertical="center" wrapText="1"/>
    </xf>
    <xf numFmtId="0" fontId="2" fillId="4" borderId="10" xfId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5" fillId="0" borderId="14" xfId="1" applyFont="1" applyBorder="1" applyAlignment="1">
      <alignment horizontal="center" vertical="center" textRotation="90"/>
    </xf>
    <xf numFmtId="0" fontId="5" fillId="0" borderId="9" xfId="1" applyFont="1" applyBorder="1" applyAlignment="1">
      <alignment horizontal="center" vertical="center" textRotation="90"/>
    </xf>
    <xf numFmtId="0" fontId="2" fillId="0" borderId="0" xfId="1" applyAlignment="1">
      <alignment horizontal="center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5" fillId="0" borderId="13" xfId="1" applyFont="1" applyBorder="1" applyAlignment="1">
      <alignment horizontal="center" vertical="center" textRotation="90"/>
    </xf>
    <xf numFmtId="0" fontId="5" fillId="0" borderId="10" xfId="1" applyFont="1" applyBorder="1" applyAlignment="1">
      <alignment horizontal="center" vertical="center" textRotation="90"/>
    </xf>
    <xf numFmtId="0" fontId="2" fillId="0" borderId="0" xfId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 indent="1"/>
    </xf>
    <xf numFmtId="0" fontId="2" fillId="0" borderId="0" xfId="1" applyAlignment="1">
      <alignment horizontal="left" indent="1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10" fillId="0" borderId="0" xfId="1" applyFont="1" applyAlignment="1">
      <alignment horizontal="left" vertical="center"/>
    </xf>
    <xf numFmtId="0" fontId="2" fillId="0" borderId="2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3" xfId="1" applyBorder="1" applyAlignment="1">
      <alignment horizontal="center"/>
    </xf>
    <xf numFmtId="0" fontId="0" fillId="9" borderId="0" xfId="0" applyFill="1"/>
    <xf numFmtId="0" fontId="16" fillId="0" borderId="0" xfId="2" applyAlignment="1" applyProtection="1">
      <alignment horizontal="center"/>
    </xf>
    <xf numFmtId="0" fontId="0" fillId="0" borderId="0" xfId="0" applyAlignment="1"/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904875</xdr:colOff>
      <xdr:row>39</xdr:row>
      <xdr:rowOff>76200</xdr:rowOff>
    </xdr:from>
    <xdr:to>
      <xdr:col>13</xdr:col>
      <xdr:colOff>714375</xdr:colOff>
      <xdr:row>42</xdr:row>
      <xdr:rowOff>38100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3373100" y="6391275"/>
          <a:ext cx="2076450" cy="447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171450</xdr:colOff>
      <xdr:row>38</xdr:row>
      <xdr:rowOff>19050</xdr:rowOff>
    </xdr:from>
    <xdr:to>
      <xdr:col>11</xdr:col>
      <xdr:colOff>409575</xdr:colOff>
      <xdr:row>39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2639675" y="6172200"/>
          <a:ext cx="2381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</xdr:colOff>
      <xdr:row>38</xdr:row>
      <xdr:rowOff>19050</xdr:rowOff>
    </xdr:from>
    <xdr:to>
      <xdr:col>13</xdr:col>
      <xdr:colOff>276225</xdr:colOff>
      <xdr:row>39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14773275" y="6172200"/>
          <a:ext cx="2381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847725</xdr:colOff>
      <xdr:row>32</xdr:row>
      <xdr:rowOff>123825</xdr:rowOff>
    </xdr:from>
    <xdr:to>
      <xdr:col>12</xdr:col>
      <xdr:colOff>209550</xdr:colOff>
      <xdr:row>32</xdr:row>
      <xdr:rowOff>123825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315950" y="5305425"/>
          <a:ext cx="4953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352425</xdr:colOff>
      <xdr:row>32</xdr:row>
      <xdr:rowOff>123825</xdr:rowOff>
    </xdr:from>
    <xdr:to>
      <xdr:col>13</xdr:col>
      <xdr:colOff>276225</xdr:colOff>
      <xdr:row>32</xdr:row>
      <xdr:rowOff>123825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13954125" y="5305425"/>
          <a:ext cx="10572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361950</xdr:colOff>
      <xdr:row>35</xdr:row>
      <xdr:rowOff>152400</xdr:rowOff>
    </xdr:from>
    <xdr:to>
      <xdr:col>13</xdr:col>
      <xdr:colOff>285750</xdr:colOff>
      <xdr:row>35</xdr:row>
      <xdr:rowOff>152400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13963650" y="5819775"/>
          <a:ext cx="10572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838200</xdr:colOff>
      <xdr:row>35</xdr:row>
      <xdr:rowOff>142875</xdr:rowOff>
    </xdr:from>
    <xdr:to>
      <xdr:col>12</xdr:col>
      <xdr:colOff>190500</xdr:colOff>
      <xdr:row>35</xdr:row>
      <xdr:rowOff>142875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13306425" y="5810250"/>
          <a:ext cx="4857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otr.bajerski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2"/>
  <sheetViews>
    <sheetView tabSelected="1" topLeftCell="A88" zoomScale="85" zoomScaleNormal="85" workbookViewId="0">
      <selection activeCell="D127" sqref="D127"/>
    </sheetView>
  </sheetViews>
  <sheetFormatPr defaultRowHeight="15"/>
  <cols>
    <col min="1" max="1" width="3.42578125" customWidth="1"/>
    <col min="2" max="2" width="8.140625" style="8" customWidth="1"/>
    <col min="3" max="3" width="6.85546875" customWidth="1"/>
    <col min="4" max="4" width="22.5703125" customWidth="1"/>
    <col min="5" max="5" width="16.5703125" customWidth="1"/>
    <col min="6" max="6" width="17.85546875" customWidth="1"/>
    <col min="7" max="8" width="3.5703125" customWidth="1"/>
    <col min="9" max="9" width="14.28515625" customWidth="1"/>
    <col min="11" max="11" width="21.5703125" style="10" customWidth="1"/>
    <col min="12" max="21" width="3.5703125" style="10" customWidth="1"/>
    <col min="22" max="22" width="4.28515625" style="10" customWidth="1"/>
    <col min="23" max="23" width="7.85546875" style="10" customWidth="1"/>
    <col min="24" max="24" width="6.85546875" style="6" customWidth="1"/>
    <col min="25" max="25" width="17.140625" style="10" customWidth="1"/>
    <col min="27" max="27" width="21.140625" style="10" customWidth="1"/>
    <col min="28" max="37" width="3.5703125" style="10" customWidth="1"/>
    <col min="38" max="38" width="4.28515625" style="10" customWidth="1"/>
    <col min="39" max="39" width="7.85546875" style="10" customWidth="1"/>
    <col min="40" max="40" width="9.140625" style="6"/>
    <col min="41" max="41" width="14.28515625" style="10" customWidth="1"/>
    <col min="43" max="43" width="19.28515625" style="10" customWidth="1"/>
    <col min="44" max="59" width="3.5703125" customWidth="1"/>
    <col min="60" max="60" width="4.28515625" customWidth="1"/>
    <col min="61" max="61" width="7.85546875" customWidth="1"/>
    <col min="62" max="62" width="9.140625" style="6"/>
    <col min="63" max="63" width="14.28515625" style="10" customWidth="1"/>
    <col min="65" max="65" width="21" customWidth="1"/>
    <col min="66" max="66" width="3.28515625" customWidth="1"/>
    <col min="67" max="75" width="3.5703125" customWidth="1"/>
    <col min="76" max="76" width="4.7109375" customWidth="1"/>
    <col min="77" max="77" width="7.85546875" customWidth="1"/>
    <col min="78" max="78" width="9.140625" customWidth="1"/>
    <col min="79" max="79" width="14.28515625" style="10" customWidth="1"/>
    <col min="80" max="83" width="9.140625" customWidth="1"/>
    <col min="85" max="85" width="9.140625" customWidth="1"/>
  </cols>
  <sheetData>
    <row r="1" spans="1:79">
      <c r="A1" s="20" t="s">
        <v>67</v>
      </c>
      <c r="B1" s="21" t="s">
        <v>0</v>
      </c>
      <c r="C1" s="20" t="s">
        <v>1</v>
      </c>
      <c r="D1" s="20" t="s">
        <v>25</v>
      </c>
      <c r="E1" s="20" t="s">
        <v>2</v>
      </c>
      <c r="F1" s="20" t="s">
        <v>2</v>
      </c>
      <c r="G1" s="20"/>
      <c r="H1" s="20"/>
      <c r="I1" s="20" t="s">
        <v>3</v>
      </c>
      <c r="J1" s="4"/>
      <c r="K1" s="17"/>
      <c r="L1" s="17"/>
      <c r="M1" s="18"/>
      <c r="N1" s="17"/>
      <c r="O1" s="17"/>
      <c r="P1" s="17"/>
      <c r="Q1" s="17"/>
      <c r="R1" s="17"/>
      <c r="S1" s="17"/>
      <c r="T1" s="17"/>
      <c r="U1" s="17"/>
      <c r="V1" s="17"/>
      <c r="W1" s="17"/>
      <c r="X1" s="5"/>
      <c r="Y1" s="102"/>
      <c r="Z1" s="4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5"/>
      <c r="AO1" s="10" t="s">
        <v>30</v>
      </c>
      <c r="AP1" s="4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/>
      <c r="BB1" s="17"/>
      <c r="BC1" s="17"/>
      <c r="BD1" s="19"/>
      <c r="BE1" s="19"/>
      <c r="BF1" s="19"/>
      <c r="BG1" s="19"/>
      <c r="BH1" s="19"/>
      <c r="BI1" s="19"/>
      <c r="BL1" s="4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6"/>
      <c r="CA1" s="26" t="s">
        <v>30</v>
      </c>
    </row>
    <row r="2" spans="1:79">
      <c r="A2" s="118" t="s">
        <v>152</v>
      </c>
      <c r="B2" s="119"/>
      <c r="C2" s="119"/>
      <c r="D2" s="119"/>
      <c r="E2" s="119"/>
      <c r="F2" s="119"/>
      <c r="G2" s="119"/>
      <c r="H2" s="119"/>
      <c r="I2" s="120"/>
      <c r="K2" s="9" t="s">
        <v>197</v>
      </c>
      <c r="L2" s="11" t="s">
        <v>4</v>
      </c>
      <c r="M2" s="12"/>
      <c r="N2" s="11" t="s">
        <v>5</v>
      </c>
      <c r="O2" s="12"/>
      <c r="P2" s="11" t="s">
        <v>22</v>
      </c>
      <c r="Q2" s="12"/>
      <c r="R2" s="9"/>
      <c r="S2" s="9" t="s">
        <v>26</v>
      </c>
      <c r="T2" s="9" t="s">
        <v>27</v>
      </c>
      <c r="U2" s="9" t="s">
        <v>28</v>
      </c>
      <c r="V2" s="9" t="s">
        <v>268</v>
      </c>
      <c r="W2" s="9" t="s">
        <v>269</v>
      </c>
      <c r="X2" s="5"/>
      <c r="Y2" s="102" t="s">
        <v>30</v>
      </c>
      <c r="AA2" s="9" t="s">
        <v>199</v>
      </c>
      <c r="AB2" s="11" t="s">
        <v>55</v>
      </c>
      <c r="AC2" s="12"/>
      <c r="AD2" s="11" t="s">
        <v>56</v>
      </c>
      <c r="AE2" s="12"/>
      <c r="AF2" s="11" t="s">
        <v>57</v>
      </c>
      <c r="AG2" s="12"/>
      <c r="AH2" s="9"/>
      <c r="AI2" s="9" t="s">
        <v>26</v>
      </c>
      <c r="AJ2" s="9" t="s">
        <v>27</v>
      </c>
      <c r="AK2" s="9" t="s">
        <v>28</v>
      </c>
      <c r="AL2" s="9" t="s">
        <v>29</v>
      </c>
      <c r="AM2" s="9" t="s">
        <v>30</v>
      </c>
      <c r="AO2" s="10" t="s">
        <v>30</v>
      </c>
      <c r="AQ2" s="9" t="s">
        <v>202</v>
      </c>
      <c r="AR2" s="11" t="s">
        <v>131</v>
      </c>
      <c r="AS2" s="12"/>
      <c r="AT2" s="11" t="s">
        <v>132</v>
      </c>
      <c r="AU2" s="12"/>
      <c r="AV2" s="11" t="s">
        <v>133</v>
      </c>
      <c r="AW2" s="12"/>
      <c r="AX2" s="9" t="s">
        <v>134</v>
      </c>
      <c r="AY2" s="9"/>
      <c r="AZ2" s="9" t="s">
        <v>135</v>
      </c>
      <c r="BA2" s="9"/>
      <c r="BB2" s="9" t="s">
        <v>136</v>
      </c>
      <c r="BC2" s="9"/>
      <c r="BD2" s="1"/>
      <c r="BE2" s="1" t="s">
        <v>26</v>
      </c>
      <c r="BF2" s="1" t="s">
        <v>27</v>
      </c>
      <c r="BG2" s="1" t="s">
        <v>28</v>
      </c>
      <c r="BH2" s="1" t="s">
        <v>278</v>
      </c>
      <c r="BI2" s="1" t="s">
        <v>279</v>
      </c>
      <c r="BK2" s="10" t="s">
        <v>30</v>
      </c>
      <c r="BM2" s="9" t="s">
        <v>211</v>
      </c>
      <c r="BN2" s="11" t="s">
        <v>143</v>
      </c>
      <c r="BO2" s="17"/>
      <c r="BP2" s="11" t="s">
        <v>144</v>
      </c>
      <c r="BQ2" s="17"/>
      <c r="BR2" s="11" t="s">
        <v>145</v>
      </c>
      <c r="BS2" s="12"/>
      <c r="BT2" s="12"/>
      <c r="BU2" s="9" t="s">
        <v>26</v>
      </c>
      <c r="BV2" s="9" t="s">
        <v>27</v>
      </c>
      <c r="BW2" s="9" t="s">
        <v>28</v>
      </c>
      <c r="BX2" s="9" t="s">
        <v>29</v>
      </c>
      <c r="BY2" s="9" t="s">
        <v>30</v>
      </c>
      <c r="BZ2" s="6"/>
      <c r="CA2" s="26"/>
    </row>
    <row r="3" spans="1:79">
      <c r="A3" s="121"/>
      <c r="B3" s="122"/>
      <c r="C3" s="122"/>
      <c r="D3" s="122"/>
      <c r="E3" s="122"/>
      <c r="F3" s="122"/>
      <c r="G3" s="122"/>
      <c r="H3" s="122"/>
      <c r="I3" s="123"/>
      <c r="K3" s="9"/>
      <c r="L3" s="11"/>
      <c r="M3" s="12"/>
      <c r="N3" s="11"/>
      <c r="O3" s="12"/>
      <c r="P3" s="11"/>
      <c r="Q3" s="12"/>
      <c r="R3" s="9"/>
      <c r="S3" s="9"/>
      <c r="T3" s="9"/>
      <c r="U3" s="9"/>
      <c r="V3" s="9"/>
      <c r="W3" s="9"/>
      <c r="X3" s="5"/>
      <c r="Y3" s="102"/>
      <c r="AA3" s="9"/>
      <c r="AB3" s="11"/>
      <c r="AC3" s="12"/>
      <c r="AD3" s="11"/>
      <c r="AE3" s="12"/>
      <c r="AF3" s="11"/>
      <c r="AG3" s="12"/>
      <c r="AH3" s="9"/>
      <c r="AI3" s="9"/>
      <c r="AJ3" s="9"/>
      <c r="AK3" s="9"/>
      <c r="AL3" s="9"/>
      <c r="AM3" s="9"/>
      <c r="AQ3" s="9"/>
      <c r="AR3" s="11"/>
      <c r="AS3" s="12"/>
      <c r="AT3" s="11"/>
      <c r="AU3" s="12"/>
      <c r="AV3" s="11"/>
      <c r="AW3" s="12"/>
      <c r="AX3" s="9"/>
      <c r="AY3" s="9"/>
      <c r="AZ3" s="9"/>
      <c r="BA3" s="9"/>
      <c r="BB3" s="9"/>
      <c r="BC3" s="9"/>
      <c r="BD3" s="1"/>
      <c r="BE3" s="1"/>
      <c r="BF3" s="1"/>
      <c r="BG3" s="1"/>
      <c r="BH3" s="1"/>
      <c r="BI3" s="9"/>
      <c r="BM3" s="9"/>
      <c r="BN3" s="11"/>
      <c r="BO3" s="17"/>
      <c r="BP3" s="11"/>
      <c r="BQ3" s="17"/>
      <c r="BR3" s="11"/>
      <c r="BS3" s="12"/>
      <c r="BT3" s="12"/>
      <c r="BU3" s="9"/>
      <c r="BV3" s="9"/>
      <c r="BW3" s="9"/>
      <c r="BX3" s="9"/>
      <c r="BY3" s="9"/>
      <c r="BZ3" s="6"/>
      <c r="CA3" s="26"/>
    </row>
    <row r="4" spans="1:79">
      <c r="A4" s="20" t="s">
        <v>64</v>
      </c>
      <c r="B4" s="21">
        <v>0.3125</v>
      </c>
      <c r="C4" s="20">
        <v>1</v>
      </c>
      <c r="D4" s="20" t="e">
        <f>#REF!</f>
        <v>#REF!</v>
      </c>
      <c r="E4" s="20" t="e">
        <f>#REF!</f>
        <v>#REF!</v>
      </c>
      <c r="F4" s="20" t="e">
        <f>#REF!</f>
        <v>#REF!</v>
      </c>
      <c r="G4" s="20">
        <v>7</v>
      </c>
      <c r="H4" s="20">
        <v>3</v>
      </c>
      <c r="I4" s="20"/>
      <c r="K4" s="9" t="s">
        <v>174</v>
      </c>
      <c r="L4" s="13"/>
      <c r="M4" s="13"/>
      <c r="N4" s="9">
        <v>0</v>
      </c>
      <c r="O4" s="9">
        <v>0</v>
      </c>
      <c r="P4" s="9">
        <v>0</v>
      </c>
      <c r="Q4" s="9">
        <v>0</v>
      </c>
      <c r="R4" s="14"/>
      <c r="S4" s="9">
        <f>N4+P4</f>
        <v>0</v>
      </c>
      <c r="T4" s="9">
        <f>-O4-Q4</f>
        <v>0</v>
      </c>
      <c r="U4" s="9">
        <f>T4+S4</f>
        <v>0</v>
      </c>
      <c r="V4" s="9">
        <v>6</v>
      </c>
      <c r="W4" s="9">
        <v>1</v>
      </c>
      <c r="X4" s="5" t="s">
        <v>64</v>
      </c>
      <c r="Y4" s="103" t="s">
        <v>174</v>
      </c>
      <c r="AA4" s="9" t="str">
        <f>Y4</f>
        <v>Italy</v>
      </c>
      <c r="AB4" s="13"/>
      <c r="AC4" s="13"/>
      <c r="AD4" s="9">
        <f>H50</f>
        <v>5</v>
      </c>
      <c r="AE4" s="9">
        <f>G50</f>
        <v>0</v>
      </c>
      <c r="AF4" s="9">
        <f>G40</f>
        <v>17</v>
      </c>
      <c r="AG4" s="9">
        <f>H40</f>
        <v>1</v>
      </c>
      <c r="AH4" s="14"/>
      <c r="AI4" s="9">
        <f>AD4+AF4</f>
        <v>22</v>
      </c>
      <c r="AJ4" s="9">
        <f>-AG4-AE4</f>
        <v>-1</v>
      </c>
      <c r="AK4" s="9">
        <f>AJ4+AI4</f>
        <v>21</v>
      </c>
      <c r="AL4" s="9">
        <v>6</v>
      </c>
      <c r="AM4" s="9">
        <v>1</v>
      </c>
      <c r="AN4" s="6" t="s">
        <v>64</v>
      </c>
      <c r="AO4" s="10" t="s">
        <v>174</v>
      </c>
      <c r="AQ4" s="9" t="str">
        <f>AO4</f>
        <v>Italy</v>
      </c>
      <c r="AR4" s="13"/>
      <c r="AS4" s="13"/>
      <c r="AT4" s="13"/>
      <c r="AU4" s="13"/>
      <c r="AV4" s="13"/>
      <c r="AW4" s="13"/>
      <c r="AX4" s="13"/>
      <c r="AY4" s="13"/>
      <c r="AZ4" s="9">
        <f>G58</f>
        <v>4</v>
      </c>
      <c r="BA4" s="9">
        <f>H58</f>
        <v>2</v>
      </c>
      <c r="BB4" s="9">
        <f>AS9</f>
        <v>5</v>
      </c>
      <c r="BC4" s="9">
        <f>AR9</f>
        <v>0</v>
      </c>
      <c r="BD4" s="3"/>
      <c r="BE4" s="1">
        <f>AZ4+BB4</f>
        <v>9</v>
      </c>
      <c r="BF4" s="1">
        <f>-BA4-BC4</f>
        <v>-2</v>
      </c>
      <c r="BG4" s="1">
        <f t="shared" ref="BG4:BG9" si="0">BF4+BE4</f>
        <v>7</v>
      </c>
      <c r="BH4" s="1">
        <v>6</v>
      </c>
      <c r="BI4" s="9">
        <v>3</v>
      </c>
      <c r="BJ4" s="6" t="s">
        <v>64</v>
      </c>
      <c r="BK4" s="10" t="s">
        <v>177</v>
      </c>
      <c r="BM4" s="9" t="str">
        <f>AO6</f>
        <v>Czech Rep.</v>
      </c>
      <c r="BN4" s="13"/>
      <c r="BO4" s="13"/>
      <c r="BP4" s="9">
        <f>G67</f>
        <v>3</v>
      </c>
      <c r="BQ4" s="9">
        <f>H67</f>
        <v>4</v>
      </c>
      <c r="BR4" s="9">
        <f>BO6</f>
        <v>1</v>
      </c>
      <c r="BS4" s="9">
        <f>BN6</f>
        <v>1</v>
      </c>
      <c r="BT4" s="14"/>
      <c r="BU4" s="9">
        <f>BP4+BR4</f>
        <v>4</v>
      </c>
      <c r="BV4" s="9">
        <f>-BQ4-BS4</f>
        <v>-5</v>
      </c>
      <c r="BW4" s="9">
        <f>BV4+BU4</f>
        <v>-1</v>
      </c>
      <c r="BX4" s="9"/>
      <c r="BY4" s="9"/>
      <c r="BZ4" s="6" t="s">
        <v>64</v>
      </c>
      <c r="CA4" s="26" t="s">
        <v>162</v>
      </c>
    </row>
    <row r="5" spans="1:79">
      <c r="A5" s="20" t="s">
        <v>65</v>
      </c>
      <c r="B5" s="21">
        <v>0.3125</v>
      </c>
      <c r="C5" s="20">
        <v>2</v>
      </c>
      <c r="D5" s="20" t="e">
        <f>#REF!</f>
        <v>#REF!</v>
      </c>
      <c r="E5" s="20" t="e">
        <f>#REF!</f>
        <v>#REF!</v>
      </c>
      <c r="F5" s="20" t="e">
        <f>#REF!</f>
        <v>#REF!</v>
      </c>
      <c r="G5" s="20">
        <v>7</v>
      </c>
      <c r="H5" s="20">
        <v>1</v>
      </c>
      <c r="I5" s="20"/>
      <c r="K5" s="9" t="s">
        <v>175</v>
      </c>
      <c r="L5" s="9">
        <f>Schedule!R3</f>
        <v>0</v>
      </c>
      <c r="M5" s="9">
        <f>Schedule!Q3</f>
        <v>0</v>
      </c>
      <c r="N5" s="13"/>
      <c r="O5" s="13"/>
      <c r="P5" s="9">
        <f>Schedule!Q22</f>
        <v>0</v>
      </c>
      <c r="Q5" s="9">
        <f>Schedule!R22</f>
        <v>0</v>
      </c>
      <c r="R5" s="14"/>
      <c r="S5" s="9">
        <f>L5+P5</f>
        <v>0</v>
      </c>
      <c r="T5" s="9">
        <f>-M5-Q5</f>
        <v>0</v>
      </c>
      <c r="U5" s="9">
        <f>T5+S5</f>
        <v>0</v>
      </c>
      <c r="V5" s="9">
        <v>4</v>
      </c>
      <c r="W5" s="9">
        <v>2</v>
      </c>
      <c r="X5" s="5" t="s">
        <v>65</v>
      </c>
      <c r="Y5" s="103" t="s">
        <v>175</v>
      </c>
      <c r="AA5" s="9" t="str">
        <f>Y10</f>
        <v>Sweden</v>
      </c>
      <c r="AB5" s="9">
        <f>G50</f>
        <v>0</v>
      </c>
      <c r="AC5" s="9">
        <f>H50</f>
        <v>5</v>
      </c>
      <c r="AD5" s="13"/>
      <c r="AE5" s="13"/>
      <c r="AF5" s="9">
        <f>H31</f>
        <v>3</v>
      </c>
      <c r="AG5" s="9">
        <f>G31</f>
        <v>3</v>
      </c>
      <c r="AH5" s="14"/>
      <c r="AI5" s="9">
        <f>AF5+AB5</f>
        <v>3</v>
      </c>
      <c r="AJ5" s="9">
        <f>-AC5-AG5</f>
        <v>-8</v>
      </c>
      <c r="AK5" s="9">
        <f>AJ5+AI5</f>
        <v>-5</v>
      </c>
      <c r="AL5" s="9">
        <v>3</v>
      </c>
      <c r="AM5" s="9">
        <v>3</v>
      </c>
      <c r="AN5" s="6" t="s">
        <v>65</v>
      </c>
      <c r="AO5" s="10" t="s">
        <v>172</v>
      </c>
      <c r="AQ5" s="9" t="str">
        <f>AO9</f>
        <v>Germany</v>
      </c>
      <c r="AR5" s="13"/>
      <c r="AS5" s="13"/>
      <c r="AT5" s="13"/>
      <c r="AU5" s="13"/>
      <c r="AV5" s="13"/>
      <c r="AW5" s="13"/>
      <c r="AX5" s="15">
        <v>5</v>
      </c>
      <c r="AY5" s="9">
        <v>1</v>
      </c>
      <c r="AZ5" s="13"/>
      <c r="BA5" s="13"/>
      <c r="BB5" s="9">
        <f>G59</f>
        <v>6</v>
      </c>
      <c r="BC5" s="9">
        <f>H59</f>
        <v>3</v>
      </c>
      <c r="BD5" s="3"/>
      <c r="BE5" s="1">
        <f>BB5+AX5</f>
        <v>11</v>
      </c>
      <c r="BF5" s="1">
        <f>-BC5-AY5</f>
        <v>-4</v>
      </c>
      <c r="BG5" s="1">
        <f t="shared" si="0"/>
        <v>7</v>
      </c>
      <c r="BH5" s="1">
        <v>6</v>
      </c>
      <c r="BI5" s="9">
        <v>1</v>
      </c>
      <c r="BJ5" s="6" t="s">
        <v>65</v>
      </c>
      <c r="BK5" s="10" t="s">
        <v>171</v>
      </c>
      <c r="BM5" s="9" t="str">
        <f>AO11</f>
        <v>Lithuania</v>
      </c>
      <c r="BN5" s="9">
        <f>H67</f>
        <v>4</v>
      </c>
      <c r="BO5" s="9">
        <f>G67</f>
        <v>3</v>
      </c>
      <c r="BP5" s="13">
        <f>AT31</f>
        <v>0</v>
      </c>
      <c r="BQ5" s="13">
        <f>AS31</f>
        <v>0</v>
      </c>
      <c r="BR5" s="15">
        <f>BQ6</f>
        <v>2</v>
      </c>
      <c r="BS5" s="15">
        <f>BP6</f>
        <v>4</v>
      </c>
      <c r="BT5" s="14"/>
      <c r="BU5" s="9">
        <f>BN5+BR5</f>
        <v>6</v>
      </c>
      <c r="BV5" s="9">
        <f>-BO5-BS5</f>
        <v>-7</v>
      </c>
      <c r="BW5" s="9">
        <f>BV5+BU5</f>
        <v>-1</v>
      </c>
      <c r="BX5" s="9"/>
      <c r="BY5" s="9"/>
      <c r="BZ5" s="6" t="s">
        <v>65</v>
      </c>
      <c r="CA5" s="26" t="s">
        <v>163</v>
      </c>
    </row>
    <row r="6" spans="1:79">
      <c r="A6" s="20" t="s">
        <v>66</v>
      </c>
      <c r="B6" s="21">
        <v>0.3125</v>
      </c>
      <c r="C6" s="20">
        <v>3</v>
      </c>
      <c r="D6" s="20" t="e">
        <f>#REF!</f>
        <v>#REF!</v>
      </c>
      <c r="E6" s="20" t="e">
        <f>#REF!</f>
        <v>#REF!</v>
      </c>
      <c r="F6" s="20" t="e">
        <f>#REF!</f>
        <v>#REF!</v>
      </c>
      <c r="G6" s="20">
        <v>6</v>
      </c>
      <c r="H6" s="20">
        <v>0</v>
      </c>
      <c r="I6" s="20"/>
      <c r="K6" s="9" t="s">
        <v>176</v>
      </c>
      <c r="L6" s="9">
        <f>Schedule!Q14</f>
        <v>0</v>
      </c>
      <c r="M6" s="9">
        <f>Schedule!R14</f>
        <v>0</v>
      </c>
      <c r="N6" s="9">
        <f>Schedule!R22</f>
        <v>0</v>
      </c>
      <c r="O6" s="9">
        <f>Schedule!Q22</f>
        <v>0</v>
      </c>
      <c r="P6" s="13"/>
      <c r="Q6" s="13"/>
      <c r="R6" s="14"/>
      <c r="S6" s="9">
        <f>L6+N6</f>
        <v>0</v>
      </c>
      <c r="T6" s="9">
        <f>-M6-O6</f>
        <v>0</v>
      </c>
      <c r="U6" s="9">
        <f>T6+S6</f>
        <v>0</v>
      </c>
      <c r="V6" s="9">
        <v>2</v>
      </c>
      <c r="W6" s="9">
        <v>3</v>
      </c>
      <c r="X6" s="5" t="s">
        <v>66</v>
      </c>
      <c r="Y6" s="102" t="s">
        <v>176</v>
      </c>
      <c r="AA6" s="9" t="str">
        <f>Y16</f>
        <v>Czech Republic</v>
      </c>
      <c r="AB6" s="9">
        <f>G31</f>
        <v>3</v>
      </c>
      <c r="AC6" s="9">
        <f>H31</f>
        <v>3</v>
      </c>
      <c r="AD6" s="9">
        <f>G38</f>
        <v>4</v>
      </c>
      <c r="AE6" s="9">
        <f>H31</f>
        <v>3</v>
      </c>
      <c r="AF6" s="13"/>
      <c r="AG6" s="13"/>
      <c r="AH6" s="14"/>
      <c r="AI6" s="9">
        <f>AB6+AD6</f>
        <v>7</v>
      </c>
      <c r="AJ6" s="9">
        <f>-AE6-AC6</f>
        <v>-6</v>
      </c>
      <c r="AK6" s="9">
        <f>AJ6+AI6</f>
        <v>1</v>
      </c>
      <c r="AL6" s="9">
        <v>3</v>
      </c>
      <c r="AM6" s="9">
        <v>2</v>
      </c>
      <c r="AN6" s="6" t="s">
        <v>66</v>
      </c>
      <c r="AO6" s="10" t="s">
        <v>277</v>
      </c>
      <c r="AQ6" s="9" t="str">
        <f>AO14</f>
        <v>Netherland</v>
      </c>
      <c r="AR6" s="13"/>
      <c r="AS6" s="13"/>
      <c r="AT6" s="13"/>
      <c r="AU6" s="13"/>
      <c r="AV6" s="13"/>
      <c r="AW6" s="13"/>
      <c r="AX6" s="15">
        <f>G60</f>
        <v>12</v>
      </c>
      <c r="AY6" s="9">
        <f>H60</f>
        <v>3</v>
      </c>
      <c r="AZ6" s="9">
        <f>AW8</f>
        <v>4</v>
      </c>
      <c r="BA6" s="9">
        <f>AV8</f>
        <v>2</v>
      </c>
      <c r="BB6" s="13"/>
      <c r="BC6" s="13"/>
      <c r="BD6" s="3"/>
      <c r="BE6" s="1">
        <f>AX6+AZ6</f>
        <v>16</v>
      </c>
      <c r="BF6" s="1">
        <f>-AY6-BA6</f>
        <v>-5</v>
      </c>
      <c r="BG6" s="1">
        <f t="shared" si="0"/>
        <v>11</v>
      </c>
      <c r="BH6" s="1">
        <v>6</v>
      </c>
      <c r="BI6" s="9">
        <v>2</v>
      </c>
      <c r="BJ6" s="6" t="s">
        <v>66</v>
      </c>
      <c r="BK6" s="10" t="s">
        <v>174</v>
      </c>
      <c r="BM6" s="9" t="str">
        <f>AO16</f>
        <v>Russia</v>
      </c>
      <c r="BN6" s="9">
        <f>G82</f>
        <v>1</v>
      </c>
      <c r="BO6" s="9">
        <f>H82</f>
        <v>1</v>
      </c>
      <c r="BP6" s="15">
        <f>H95</f>
        <v>4</v>
      </c>
      <c r="BQ6" s="15">
        <f>G95</f>
        <v>2</v>
      </c>
      <c r="BR6" s="13"/>
      <c r="BS6" s="13"/>
      <c r="BT6" s="14"/>
      <c r="BU6" s="9">
        <f>BN6+BP6</f>
        <v>5</v>
      </c>
      <c r="BV6" s="9">
        <f>-BO6-BQ6</f>
        <v>-3</v>
      </c>
      <c r="BW6" s="9">
        <f>BV6+BU6</f>
        <v>2</v>
      </c>
      <c r="BX6" s="9"/>
      <c r="BY6" s="9"/>
      <c r="BZ6" s="6" t="s">
        <v>66</v>
      </c>
      <c r="CA6" s="26" t="s">
        <v>164</v>
      </c>
    </row>
    <row r="7" spans="1:79">
      <c r="A7" s="22" t="s">
        <v>68</v>
      </c>
      <c r="B7" s="23">
        <v>0.33680555555555558</v>
      </c>
      <c r="C7" s="22">
        <v>1</v>
      </c>
      <c r="D7" s="22" t="str">
        <f>K18</f>
        <v>W&amp;U-21 (Group A)</v>
      </c>
      <c r="E7" s="22" t="str">
        <f>K19</f>
        <v xml:space="preserve">Germany </v>
      </c>
      <c r="F7" s="22" t="str">
        <f>K20</f>
        <v>Czech Republik</v>
      </c>
      <c r="G7" s="22">
        <v>8</v>
      </c>
      <c r="H7" s="22">
        <v>1</v>
      </c>
      <c r="I7" s="22"/>
      <c r="AQ7" s="9" t="str">
        <f>AO5</f>
        <v>Sweden</v>
      </c>
      <c r="AR7" s="2"/>
      <c r="AS7" s="2"/>
      <c r="AT7" s="1">
        <f>G74</f>
        <v>1</v>
      </c>
      <c r="AU7" s="1">
        <f>H74</f>
        <v>5</v>
      </c>
      <c r="AV7" s="1">
        <f>H60</f>
        <v>3</v>
      </c>
      <c r="AW7" s="1">
        <f>G60</f>
        <v>12</v>
      </c>
      <c r="AX7" s="16" t="s">
        <v>28</v>
      </c>
      <c r="AY7" s="2"/>
      <c r="AZ7" s="2"/>
      <c r="BA7" s="2"/>
      <c r="BB7" s="2"/>
      <c r="BC7" s="2"/>
      <c r="BD7" s="3"/>
      <c r="BE7" s="1">
        <f>AV7+AT7</f>
        <v>4</v>
      </c>
      <c r="BF7" s="1">
        <f>-AW7-AU7</f>
        <v>-17</v>
      </c>
      <c r="BG7" s="1">
        <f t="shared" si="0"/>
        <v>-13</v>
      </c>
      <c r="BH7" s="1">
        <v>2</v>
      </c>
      <c r="BI7" s="9">
        <v>6</v>
      </c>
      <c r="BJ7" s="6" t="s">
        <v>68</v>
      </c>
      <c r="BK7" s="10" t="s">
        <v>182</v>
      </c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6"/>
      <c r="CA7" s="26" t="s">
        <v>30</v>
      </c>
    </row>
    <row r="8" spans="1:79">
      <c r="A8" s="22" t="s">
        <v>69</v>
      </c>
      <c r="B8" s="23">
        <v>0.33680555555555558</v>
      </c>
      <c r="C8" s="22">
        <v>2</v>
      </c>
      <c r="D8" s="22" t="str">
        <f>K23</f>
        <v>W&amp;U-21 (Group B)</v>
      </c>
      <c r="E8" s="22" t="str">
        <f>K24</f>
        <v>Great Britain</v>
      </c>
      <c r="F8" s="22" t="str">
        <f>K25</f>
        <v>Russia</v>
      </c>
      <c r="G8" s="22">
        <v>10</v>
      </c>
      <c r="H8" s="22">
        <v>1</v>
      </c>
      <c r="I8" s="22"/>
      <c r="K8" s="9" t="s">
        <v>266</v>
      </c>
      <c r="L8" s="11" t="s">
        <v>6</v>
      </c>
      <c r="M8" s="12"/>
      <c r="N8" s="11" t="s">
        <v>7</v>
      </c>
      <c r="O8" s="12"/>
      <c r="P8" s="11" t="s">
        <v>23</v>
      </c>
      <c r="Q8" s="12"/>
      <c r="R8" s="9"/>
      <c r="S8" s="9" t="s">
        <v>26</v>
      </c>
      <c r="T8" s="9" t="s">
        <v>27</v>
      </c>
      <c r="U8" s="9" t="s">
        <v>28</v>
      </c>
      <c r="V8" s="9" t="s">
        <v>268</v>
      </c>
      <c r="W8" s="9" t="s">
        <v>269</v>
      </c>
      <c r="X8" s="5"/>
      <c r="Y8" s="102" t="s">
        <v>30</v>
      </c>
      <c r="AA8" s="9" t="s">
        <v>200</v>
      </c>
      <c r="AB8" s="11" t="s">
        <v>52</v>
      </c>
      <c r="AC8" s="12"/>
      <c r="AD8" s="11" t="s">
        <v>53</v>
      </c>
      <c r="AE8" s="12"/>
      <c r="AF8" s="11" t="s">
        <v>54</v>
      </c>
      <c r="AG8" s="12"/>
      <c r="AH8" s="9"/>
      <c r="AI8" s="9" t="s">
        <v>26</v>
      </c>
      <c r="AJ8" s="9" t="s">
        <v>27</v>
      </c>
      <c r="AK8" s="9" t="s">
        <v>28</v>
      </c>
      <c r="AL8" s="9" t="s">
        <v>29</v>
      </c>
      <c r="AM8" s="9" t="s">
        <v>30</v>
      </c>
      <c r="AO8" s="10" t="s">
        <v>30</v>
      </c>
      <c r="AQ8" s="9" t="str">
        <f>AO10</f>
        <v>Denmark</v>
      </c>
      <c r="AR8" s="1">
        <f>H58</f>
        <v>2</v>
      </c>
      <c r="AS8" s="1">
        <f>G58</f>
        <v>4</v>
      </c>
      <c r="AT8" s="2"/>
      <c r="AU8" s="2"/>
      <c r="AV8" s="1">
        <f>G72</f>
        <v>2</v>
      </c>
      <c r="AW8" s="1">
        <f>H72</f>
        <v>4</v>
      </c>
      <c r="AX8" s="2"/>
      <c r="AY8" s="2"/>
      <c r="AZ8" s="2"/>
      <c r="BA8" s="2"/>
      <c r="BB8" s="2"/>
      <c r="BC8" s="2"/>
      <c r="BD8" s="3"/>
      <c r="BE8" s="1">
        <f>AR8+AV8</f>
        <v>4</v>
      </c>
      <c r="BF8" s="1">
        <f>-AS8-AW8</f>
        <v>-8</v>
      </c>
      <c r="BG8" s="1">
        <f t="shared" si="0"/>
        <v>-4</v>
      </c>
      <c r="BH8" s="1">
        <v>2</v>
      </c>
      <c r="BI8" s="9">
        <v>4</v>
      </c>
      <c r="BJ8" s="6" t="s">
        <v>69</v>
      </c>
      <c r="BK8" s="10" t="s">
        <v>175</v>
      </c>
      <c r="BM8" s="9" t="s">
        <v>212</v>
      </c>
      <c r="BN8" s="11" t="s">
        <v>146</v>
      </c>
      <c r="BO8" s="17"/>
      <c r="BP8" s="11" t="s">
        <v>147</v>
      </c>
      <c r="BQ8" s="17"/>
      <c r="BR8" s="11" t="s">
        <v>148</v>
      </c>
      <c r="BS8" s="17"/>
      <c r="BT8" s="12"/>
      <c r="BU8" s="9" t="s">
        <v>26</v>
      </c>
      <c r="BV8" s="9" t="s">
        <v>27</v>
      </c>
      <c r="BW8" s="9" t="s">
        <v>28</v>
      </c>
      <c r="BX8" s="9" t="s">
        <v>29</v>
      </c>
      <c r="BY8" s="9" t="s">
        <v>30</v>
      </c>
      <c r="BZ8" s="6"/>
      <c r="CA8" s="26"/>
    </row>
    <row r="9" spans="1:79">
      <c r="A9" s="22" t="s">
        <v>70</v>
      </c>
      <c r="B9" s="23">
        <v>0.33680555555555558</v>
      </c>
      <c r="C9" s="22">
        <v>3</v>
      </c>
      <c r="D9" s="22" t="str">
        <f>K28</f>
        <v>W&amp;U-21 (Group C)</v>
      </c>
      <c r="E9" s="22" t="str">
        <f>K29</f>
        <v>Italy</v>
      </c>
      <c r="F9" s="22" t="str">
        <f>K30</f>
        <v>Poland</v>
      </c>
      <c r="G9" s="22">
        <v>4</v>
      </c>
      <c r="H9" s="22">
        <v>4</v>
      </c>
      <c r="I9" s="22"/>
      <c r="K9" s="9" t="s">
        <v>171</v>
      </c>
      <c r="L9" s="13"/>
      <c r="M9" s="13"/>
      <c r="N9" s="9">
        <f>Schedule!Q4</f>
        <v>0</v>
      </c>
      <c r="O9" s="9">
        <f>Schedule!R4</f>
        <v>0</v>
      </c>
      <c r="P9" s="9">
        <f>Schedule!R12</f>
        <v>0</v>
      </c>
      <c r="Q9" s="9">
        <f>Schedule!Q12</f>
        <v>0</v>
      </c>
      <c r="R9" s="14"/>
      <c r="S9" s="9">
        <f>N9+P9</f>
        <v>0</v>
      </c>
      <c r="T9" s="9">
        <f>-Q9-O9</f>
        <v>0</v>
      </c>
      <c r="U9" s="9">
        <f>T9+S9</f>
        <v>0</v>
      </c>
      <c r="V9" s="9">
        <v>6</v>
      </c>
      <c r="W9" s="9">
        <v>1</v>
      </c>
      <c r="X9" s="7" t="s">
        <v>64</v>
      </c>
      <c r="Y9" s="102" t="s">
        <v>171</v>
      </c>
      <c r="AA9" s="9" t="str">
        <f>Y9</f>
        <v>Germany</v>
      </c>
      <c r="AB9" s="13"/>
      <c r="AC9" s="13"/>
      <c r="AD9" s="9">
        <f>H51</f>
        <v>2</v>
      </c>
      <c r="AE9" s="9">
        <f>G51</f>
        <v>1</v>
      </c>
      <c r="AF9" s="9">
        <f>G40</f>
        <v>17</v>
      </c>
      <c r="AG9" s="9">
        <f>H40</f>
        <v>1</v>
      </c>
      <c r="AH9" s="14"/>
      <c r="AI9" s="9">
        <f>AD9+AF9</f>
        <v>19</v>
      </c>
      <c r="AJ9" s="9">
        <f>-AG9-AE9</f>
        <v>-2</v>
      </c>
      <c r="AK9" s="9">
        <f>AJ9+AI9</f>
        <v>17</v>
      </c>
      <c r="AL9" s="9">
        <v>6</v>
      </c>
      <c r="AM9" s="9">
        <v>1</v>
      </c>
      <c r="AN9" s="6" t="s">
        <v>64</v>
      </c>
      <c r="AO9" s="10" t="s">
        <v>171</v>
      </c>
      <c r="AQ9" s="9" t="str">
        <f>AO15</f>
        <v>Poland</v>
      </c>
      <c r="AR9" s="1">
        <f>G73</f>
        <v>0</v>
      </c>
      <c r="AS9" s="1">
        <f>H73</f>
        <v>5</v>
      </c>
      <c r="AT9" s="1">
        <f>BC5</f>
        <v>3</v>
      </c>
      <c r="AU9" s="1">
        <f>BB5</f>
        <v>6</v>
      </c>
      <c r="AV9" s="2"/>
      <c r="AW9" s="2"/>
      <c r="AX9" s="2"/>
      <c r="AY9" s="2"/>
      <c r="AZ9" s="2"/>
      <c r="BA9" s="2"/>
      <c r="BB9" s="2"/>
      <c r="BC9" s="2"/>
      <c r="BD9" s="3"/>
      <c r="BE9" s="1">
        <f>AT9+AR9</f>
        <v>3</v>
      </c>
      <c r="BF9" s="1">
        <f>-AU9-AS9</f>
        <v>-11</v>
      </c>
      <c r="BG9" s="1">
        <f t="shared" si="0"/>
        <v>-8</v>
      </c>
      <c r="BH9" s="1">
        <v>2</v>
      </c>
      <c r="BI9" s="9">
        <v>5</v>
      </c>
      <c r="BJ9" s="6" t="s">
        <v>70</v>
      </c>
      <c r="BK9" s="10" t="s">
        <v>172</v>
      </c>
      <c r="BM9" s="9" t="str">
        <f>AO21</f>
        <v>Russia</v>
      </c>
      <c r="BN9" s="13"/>
      <c r="BO9" s="13"/>
      <c r="BP9" s="9">
        <f>G68</f>
        <v>3</v>
      </c>
      <c r="BQ9" s="9">
        <f>H68</f>
        <v>3</v>
      </c>
      <c r="BR9" s="9">
        <f>BO11</f>
        <v>6</v>
      </c>
      <c r="BS9" s="9">
        <f>BN11</f>
        <v>3</v>
      </c>
      <c r="BT9" s="14"/>
      <c r="BU9" s="9">
        <f>BP9+BR9</f>
        <v>9</v>
      </c>
      <c r="BV9" s="9">
        <f>-BQ9-BS9</f>
        <v>-6</v>
      </c>
      <c r="BW9" s="9">
        <f>BV9+BU9</f>
        <v>3</v>
      </c>
      <c r="BX9" s="9"/>
      <c r="BY9" s="9"/>
      <c r="BZ9" s="6" t="s">
        <v>64</v>
      </c>
      <c r="CA9" s="26" t="s">
        <v>165</v>
      </c>
    </row>
    <row r="10" spans="1:79">
      <c r="A10" s="20" t="s">
        <v>71</v>
      </c>
      <c r="B10" s="21">
        <v>0.3611111111111111</v>
      </c>
      <c r="C10" s="20">
        <v>1</v>
      </c>
      <c r="D10" s="20" t="str">
        <f>K33</f>
        <v>U21M Group A</v>
      </c>
      <c r="E10" s="20" t="str">
        <f>K34</f>
        <v>Germany</v>
      </c>
      <c r="F10" s="20" t="str">
        <f>K35</f>
        <v>Lithuania</v>
      </c>
      <c r="G10" s="20">
        <v>9</v>
      </c>
      <c r="H10" s="20">
        <v>2</v>
      </c>
      <c r="I10" s="20"/>
      <c r="K10" s="9" t="s">
        <v>172</v>
      </c>
      <c r="L10" s="9">
        <f>Schedule!R4</f>
        <v>0</v>
      </c>
      <c r="M10" s="9"/>
      <c r="N10" s="13"/>
      <c r="O10" s="13"/>
      <c r="P10" s="9">
        <f>Schedule!Q23</f>
        <v>0</v>
      </c>
      <c r="Q10" s="9">
        <f>Schedule!R23</f>
        <v>0</v>
      </c>
      <c r="R10" s="14"/>
      <c r="S10" s="9">
        <f>P10+L10</f>
        <v>0</v>
      </c>
      <c r="T10" s="9">
        <f>-M10-Q10</f>
        <v>0</v>
      </c>
      <c r="U10" s="9">
        <f>T10+S10</f>
        <v>0</v>
      </c>
      <c r="V10" s="9">
        <v>4</v>
      </c>
      <c r="W10" s="9">
        <v>2</v>
      </c>
      <c r="X10" s="7" t="s">
        <v>65</v>
      </c>
      <c r="Y10" s="102" t="s">
        <v>172</v>
      </c>
      <c r="AA10" s="9" t="str">
        <f>Y15</f>
        <v>Denmark</v>
      </c>
      <c r="AB10" s="9">
        <f>G51</f>
        <v>1</v>
      </c>
      <c r="AC10" s="9">
        <f>H51</f>
        <v>2</v>
      </c>
      <c r="AD10" s="13"/>
      <c r="AE10" s="13"/>
      <c r="AF10" s="9">
        <f>H32</f>
        <v>8</v>
      </c>
      <c r="AG10" s="9">
        <f>G32</f>
        <v>0</v>
      </c>
      <c r="AH10" s="14"/>
      <c r="AI10" s="9">
        <f>AF10+AB10</f>
        <v>9</v>
      </c>
      <c r="AJ10" s="9">
        <f>-AC10-AG10</f>
        <v>-2</v>
      </c>
      <c r="AK10" s="9">
        <f>AJ10+AI10</f>
        <v>7</v>
      </c>
      <c r="AL10" s="9">
        <v>4</v>
      </c>
      <c r="AM10" s="9">
        <v>2</v>
      </c>
      <c r="AN10" s="6" t="s">
        <v>65</v>
      </c>
      <c r="AO10" s="10" t="s">
        <v>182</v>
      </c>
      <c r="BM10" s="9" t="str">
        <f>AO26</f>
        <v>Denmark</v>
      </c>
      <c r="BN10" s="9">
        <f>H68</f>
        <v>3</v>
      </c>
      <c r="BO10" s="9">
        <f>G68</f>
        <v>3</v>
      </c>
      <c r="BP10" s="13"/>
      <c r="BQ10" s="13"/>
      <c r="BR10" s="9">
        <f>BQ11</f>
        <v>1</v>
      </c>
      <c r="BS10" s="9">
        <f>BP11</f>
        <v>5</v>
      </c>
      <c r="BT10" s="14"/>
      <c r="BU10" s="9">
        <f>BN10+BR10</f>
        <v>4</v>
      </c>
      <c r="BV10" s="9">
        <f>-BO10-BS10</f>
        <v>-8</v>
      </c>
      <c r="BW10" s="9">
        <f>BV10+BU10</f>
        <v>-4</v>
      </c>
      <c r="BX10" s="9"/>
      <c r="BY10" s="9"/>
      <c r="BZ10" s="6" t="s">
        <v>65</v>
      </c>
      <c r="CA10" s="26" t="s">
        <v>166</v>
      </c>
    </row>
    <row r="11" spans="1:79">
      <c r="A11" s="20" t="s">
        <v>72</v>
      </c>
      <c r="B11" s="21">
        <v>0.3611111111111111</v>
      </c>
      <c r="C11" s="20">
        <v>2</v>
      </c>
      <c r="D11" s="20" t="str">
        <f>K38</f>
        <v>U-21M Group B</v>
      </c>
      <c r="E11" s="20" t="str">
        <f>K39</f>
        <v xml:space="preserve">Denmark </v>
      </c>
      <c r="F11" s="20" t="str">
        <f>K40</f>
        <v xml:space="preserve">Italy </v>
      </c>
      <c r="G11" s="20">
        <v>3</v>
      </c>
      <c r="H11" s="20">
        <v>3</v>
      </c>
      <c r="I11" s="20"/>
      <c r="K11" s="9" t="s">
        <v>173</v>
      </c>
      <c r="L11" s="9">
        <f>Schedule!Q12</f>
        <v>0</v>
      </c>
      <c r="M11" s="9">
        <f>Schedule!R12</f>
        <v>0</v>
      </c>
      <c r="N11" s="9">
        <f>Schedule!R23</f>
        <v>0</v>
      </c>
      <c r="O11" s="9">
        <f>Schedule!Q23</f>
        <v>0</v>
      </c>
      <c r="P11" s="13"/>
      <c r="Q11" s="13"/>
      <c r="R11" s="14"/>
      <c r="S11" s="9">
        <f>L11+N11</f>
        <v>0</v>
      </c>
      <c r="T11" s="9">
        <f>-O11-M11</f>
        <v>0</v>
      </c>
      <c r="U11" s="9">
        <f>T11+S11</f>
        <v>0</v>
      </c>
      <c r="V11" s="9">
        <v>2</v>
      </c>
      <c r="W11" s="9">
        <v>3</v>
      </c>
      <c r="X11" s="7" t="s">
        <v>66</v>
      </c>
      <c r="Y11" s="102" t="s">
        <v>173</v>
      </c>
      <c r="AA11" s="9" t="str">
        <f>Y6</f>
        <v>Lithuania</v>
      </c>
      <c r="AB11" s="9">
        <f>H41</f>
        <v>2</v>
      </c>
      <c r="AC11" s="9">
        <f>G41</f>
        <v>14</v>
      </c>
      <c r="AD11" s="9">
        <f>G32</f>
        <v>0</v>
      </c>
      <c r="AE11" s="9">
        <f>H32</f>
        <v>8</v>
      </c>
      <c r="AF11" s="13"/>
      <c r="AG11" s="13"/>
      <c r="AH11" s="14"/>
      <c r="AI11" s="9">
        <f>AB11+AD11</f>
        <v>2</v>
      </c>
      <c r="AJ11" s="9">
        <f>-AE11-AC11</f>
        <v>-22</v>
      </c>
      <c r="AK11" s="9">
        <f>AJ11+AI11</f>
        <v>-20</v>
      </c>
      <c r="AL11" s="9">
        <v>2</v>
      </c>
      <c r="AM11" s="9">
        <v>3</v>
      </c>
      <c r="AN11" s="6" t="s">
        <v>66</v>
      </c>
      <c r="AO11" s="10" t="s">
        <v>176</v>
      </c>
      <c r="AQ11" s="9" t="s">
        <v>203</v>
      </c>
      <c r="AR11" s="11" t="s">
        <v>137</v>
      </c>
      <c r="AS11" s="12"/>
      <c r="AT11" s="11" t="s">
        <v>138</v>
      </c>
      <c r="AU11" s="12"/>
      <c r="AV11" s="11" t="s">
        <v>139</v>
      </c>
      <c r="AW11" s="12"/>
      <c r="AX11" s="9" t="s">
        <v>140</v>
      </c>
      <c r="AY11" s="9"/>
      <c r="AZ11" s="9" t="s">
        <v>141</v>
      </c>
      <c r="BA11" s="9"/>
      <c r="BB11" s="9" t="s">
        <v>142</v>
      </c>
      <c r="BC11" s="9"/>
      <c r="BD11" s="1"/>
      <c r="BE11" s="1" t="s">
        <v>26</v>
      </c>
      <c r="BF11" s="1" t="s">
        <v>27</v>
      </c>
      <c r="BG11" s="1" t="s">
        <v>28</v>
      </c>
      <c r="BH11" s="1" t="s">
        <v>29</v>
      </c>
      <c r="BI11" s="1" t="s">
        <v>279</v>
      </c>
      <c r="BK11" s="10" t="s">
        <v>30</v>
      </c>
      <c r="BM11" s="9" t="str">
        <f>AO31</f>
        <v>Poland U-21</v>
      </c>
      <c r="BN11" s="9">
        <f>G83</f>
        <v>3</v>
      </c>
      <c r="BO11" s="9">
        <f>H83</f>
        <v>6</v>
      </c>
      <c r="BP11" s="15">
        <f>H93</f>
        <v>5</v>
      </c>
      <c r="BQ11" s="15">
        <f>G93</f>
        <v>1</v>
      </c>
      <c r="BR11" s="13"/>
      <c r="BS11" s="13"/>
      <c r="BT11" s="14"/>
      <c r="BU11" s="9">
        <f>BN11+BP11</f>
        <v>8</v>
      </c>
      <c r="BV11" s="9">
        <f>-BO11-BQ11</f>
        <v>-7</v>
      </c>
      <c r="BW11" s="9">
        <f>BV11+BU11</f>
        <v>1</v>
      </c>
      <c r="BX11" s="9"/>
      <c r="BY11" s="9"/>
      <c r="BZ11" s="6" t="s">
        <v>66</v>
      </c>
      <c r="CA11" s="26" t="s">
        <v>167</v>
      </c>
    </row>
    <row r="12" spans="1:79">
      <c r="A12" s="20" t="s">
        <v>73</v>
      </c>
      <c r="B12" s="21">
        <v>0.3611111111111111</v>
      </c>
      <c r="C12" s="20">
        <v>3</v>
      </c>
      <c r="D12" s="20" t="str">
        <f>K43</f>
        <v>U-21M Group C</v>
      </c>
      <c r="E12" s="20" t="str">
        <f>K44</f>
        <v>Netherlands</v>
      </c>
      <c r="F12" s="20" t="str">
        <f>K45</f>
        <v>Poland A</v>
      </c>
      <c r="G12" s="20">
        <v>3</v>
      </c>
      <c r="H12" s="20">
        <v>5</v>
      </c>
      <c r="I12" s="20"/>
      <c r="AQ12" s="9" t="str">
        <f>AO19</f>
        <v>Germany</v>
      </c>
      <c r="AR12" s="13"/>
      <c r="AS12" s="13"/>
      <c r="AT12" s="13"/>
      <c r="AU12" s="13"/>
      <c r="AV12" s="13"/>
      <c r="AW12" s="13"/>
      <c r="AX12" s="13"/>
      <c r="AY12" s="13"/>
      <c r="AZ12" s="9">
        <f>G61</f>
        <v>5</v>
      </c>
      <c r="BA12" s="9">
        <f>H61</f>
        <v>3</v>
      </c>
      <c r="BB12" s="9">
        <f>AS17</f>
        <v>4</v>
      </c>
      <c r="BC12" s="9">
        <f>AR17</f>
        <v>2</v>
      </c>
      <c r="BD12" s="3"/>
      <c r="BE12" s="1">
        <f>AZ12+BB12</f>
        <v>9</v>
      </c>
      <c r="BF12" s="1">
        <f>-BC12-BA12</f>
        <v>-5</v>
      </c>
      <c r="BG12" s="1">
        <f t="shared" ref="BG12:BG17" si="1">BF12+BE12</f>
        <v>4</v>
      </c>
      <c r="BH12" s="1">
        <v>6</v>
      </c>
      <c r="BI12" s="1">
        <v>1</v>
      </c>
      <c r="BJ12" s="6" t="s">
        <v>64</v>
      </c>
      <c r="BK12" s="10" t="s">
        <v>171</v>
      </c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6"/>
      <c r="CA12" s="26" t="s">
        <v>30</v>
      </c>
    </row>
    <row r="13" spans="1:79">
      <c r="A13" s="22" t="s">
        <v>74</v>
      </c>
      <c r="B13" s="23">
        <v>0.38541666666666669</v>
      </c>
      <c r="C13" s="22">
        <v>1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>
        <v>0</v>
      </c>
      <c r="H13" s="22">
        <v>10</v>
      </c>
      <c r="I13" s="22"/>
      <c r="K13" s="9" t="s">
        <v>198</v>
      </c>
      <c r="L13" s="11" t="s">
        <v>8</v>
      </c>
      <c r="M13" s="12"/>
      <c r="N13" s="11" t="s">
        <v>9</v>
      </c>
      <c r="O13" s="12"/>
      <c r="P13" s="11" t="s">
        <v>24</v>
      </c>
      <c r="Q13" s="12"/>
      <c r="R13" s="9"/>
      <c r="S13" s="9" t="s">
        <v>26</v>
      </c>
      <c r="T13" s="9" t="s">
        <v>27</v>
      </c>
      <c r="U13" s="9" t="s">
        <v>28</v>
      </c>
      <c r="V13" s="9" t="s">
        <v>268</v>
      </c>
      <c r="W13" s="9" t="s">
        <v>269</v>
      </c>
      <c r="X13" s="5"/>
      <c r="Y13" s="102" t="s">
        <v>30</v>
      </c>
      <c r="AA13" s="9" t="s">
        <v>201</v>
      </c>
      <c r="AB13" s="11" t="s">
        <v>49</v>
      </c>
      <c r="AC13" s="12"/>
      <c r="AD13" s="11" t="s">
        <v>50</v>
      </c>
      <c r="AE13" s="12"/>
      <c r="AF13" s="11" t="s">
        <v>51</v>
      </c>
      <c r="AG13" s="12"/>
      <c r="AH13" s="9"/>
      <c r="AI13" s="9" t="s">
        <v>26</v>
      </c>
      <c r="AJ13" s="9" t="s">
        <v>27</v>
      </c>
      <c r="AK13" s="9" t="s">
        <v>28</v>
      </c>
      <c r="AL13" s="9" t="s">
        <v>29</v>
      </c>
      <c r="AM13" s="9" t="s">
        <v>30</v>
      </c>
      <c r="AO13" s="10" t="s">
        <v>30</v>
      </c>
      <c r="AQ13" s="9" t="str">
        <f>AO24</f>
        <v>Germany U-21</v>
      </c>
      <c r="AR13" s="13"/>
      <c r="AS13" s="13"/>
      <c r="AT13" s="13"/>
      <c r="AU13" s="13"/>
      <c r="AV13" s="13"/>
      <c r="AW13" s="13"/>
      <c r="AX13" s="15">
        <f>AU15</f>
        <v>3</v>
      </c>
      <c r="AY13" s="9">
        <f>AT15</f>
        <v>3</v>
      </c>
      <c r="AZ13" s="13"/>
      <c r="BA13" s="13"/>
      <c r="BB13" s="9">
        <f>G62</f>
        <v>13</v>
      </c>
      <c r="BC13" s="9">
        <f>H62</f>
        <v>1</v>
      </c>
      <c r="BD13" s="3"/>
      <c r="BE13" s="1">
        <f>BB13+AX13</f>
        <v>16</v>
      </c>
      <c r="BF13" s="1">
        <f>-BC13-AY13</f>
        <v>-4</v>
      </c>
      <c r="BG13" s="1">
        <f t="shared" si="1"/>
        <v>12</v>
      </c>
      <c r="BH13" s="1">
        <v>5</v>
      </c>
      <c r="BI13" s="1">
        <v>3</v>
      </c>
      <c r="BJ13" s="6" t="s">
        <v>65</v>
      </c>
      <c r="BK13" s="10" t="s">
        <v>265</v>
      </c>
      <c r="BM13" s="9" t="s">
        <v>213</v>
      </c>
      <c r="BN13" s="11" t="s">
        <v>149</v>
      </c>
      <c r="BO13" s="17"/>
      <c r="BP13" s="11" t="s">
        <v>150</v>
      </c>
      <c r="BQ13" s="17"/>
      <c r="BR13" s="11" t="s">
        <v>151</v>
      </c>
      <c r="BS13" s="17"/>
      <c r="BT13" s="12"/>
      <c r="BU13" s="9" t="s">
        <v>26</v>
      </c>
      <c r="BV13" s="9" t="s">
        <v>27</v>
      </c>
      <c r="BW13" s="9" t="s">
        <v>28</v>
      </c>
      <c r="BX13" s="9" t="s">
        <v>29</v>
      </c>
      <c r="BY13" s="9" t="s">
        <v>30</v>
      </c>
      <c r="BZ13" s="6"/>
      <c r="CA13" s="26"/>
    </row>
    <row r="14" spans="1:79">
      <c r="A14" s="22" t="s">
        <v>75</v>
      </c>
      <c r="B14" s="23">
        <v>0.38541666666666669</v>
      </c>
      <c r="C14" s="22">
        <v>2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>
        <v>0</v>
      </c>
      <c r="H14" s="22">
        <v>8</v>
      </c>
      <c r="I14" s="22"/>
      <c r="K14" s="9" t="s">
        <v>177</v>
      </c>
      <c r="L14" s="13"/>
      <c r="M14" s="13"/>
      <c r="N14" s="9">
        <f>Schedule!Q5</f>
        <v>0</v>
      </c>
      <c r="O14" s="9">
        <f>Schedule!R5</f>
        <v>0</v>
      </c>
      <c r="P14" s="9">
        <f>Schedule!R13</f>
        <v>0</v>
      </c>
      <c r="Q14" s="9">
        <f>Schedule!Q13</f>
        <v>0</v>
      </c>
      <c r="R14" s="14"/>
      <c r="S14" s="9">
        <f>N14+P14</f>
        <v>0</v>
      </c>
      <c r="T14" s="9">
        <f>-Q14-O14</f>
        <v>0</v>
      </c>
      <c r="U14" s="9">
        <f>T14+S14</f>
        <v>0</v>
      </c>
      <c r="V14" s="9">
        <v>6</v>
      </c>
      <c r="W14" s="9">
        <v>1</v>
      </c>
      <c r="X14" s="7" t="s">
        <v>64</v>
      </c>
      <c r="Y14" s="9" t="s">
        <v>177</v>
      </c>
      <c r="AA14" s="9" t="str">
        <f>Y14</f>
        <v>Netherlands</v>
      </c>
      <c r="AB14" s="13"/>
      <c r="AC14" s="13"/>
      <c r="AD14" s="9">
        <f>H49</f>
        <v>3</v>
      </c>
      <c r="AE14" s="9">
        <f>G49</f>
        <v>3</v>
      </c>
      <c r="AF14" s="9">
        <f>G41</f>
        <v>14</v>
      </c>
      <c r="AG14" s="9">
        <f>H41</f>
        <v>2</v>
      </c>
      <c r="AH14" s="14"/>
      <c r="AI14" s="9">
        <f>AF14+AD14</f>
        <v>17</v>
      </c>
      <c r="AJ14" s="9">
        <f>-AE14-AG14</f>
        <v>-5</v>
      </c>
      <c r="AK14" s="9">
        <f>AJ14+AI14</f>
        <v>12</v>
      </c>
      <c r="AL14" s="9">
        <v>5</v>
      </c>
      <c r="AM14" s="9">
        <v>1</v>
      </c>
      <c r="AN14" s="6" t="s">
        <v>64</v>
      </c>
      <c r="AO14" s="10" t="s">
        <v>270</v>
      </c>
      <c r="AQ14" s="9" t="str">
        <f>AO29</f>
        <v>Italy</v>
      </c>
      <c r="AR14" s="13"/>
      <c r="AS14" s="13"/>
      <c r="AT14" s="13"/>
      <c r="AU14" s="13"/>
      <c r="AV14" s="13"/>
      <c r="AW14" s="13"/>
      <c r="AX14" s="15">
        <f>G63</f>
        <v>3</v>
      </c>
      <c r="AY14" s="9">
        <f>H63</f>
        <v>1</v>
      </c>
      <c r="AZ14" s="9">
        <f>AW16</f>
        <v>4</v>
      </c>
      <c r="BA14" s="9">
        <f>AV16</f>
        <v>2</v>
      </c>
      <c r="BB14" s="13"/>
      <c r="BC14" s="13"/>
      <c r="BD14" s="3"/>
      <c r="BE14" s="1">
        <f>AX14+AZ14</f>
        <v>7</v>
      </c>
      <c r="BF14" s="1">
        <f>-BA14-AY14</f>
        <v>-3</v>
      </c>
      <c r="BG14" s="1">
        <f t="shared" si="1"/>
        <v>4</v>
      </c>
      <c r="BH14" s="1">
        <v>6</v>
      </c>
      <c r="BI14" s="1">
        <v>2</v>
      </c>
      <c r="BJ14" s="6" t="s">
        <v>66</v>
      </c>
      <c r="BK14" s="10" t="s">
        <v>174</v>
      </c>
      <c r="BM14" s="9" t="str">
        <f>AO36</f>
        <v>Denmark</v>
      </c>
      <c r="BN14" s="13"/>
      <c r="BO14" s="13"/>
      <c r="BP14" s="9">
        <f>G69</f>
        <v>6</v>
      </c>
      <c r="BQ14" s="9">
        <f>H69</f>
        <v>2</v>
      </c>
      <c r="BR14" s="9">
        <f>BO16</f>
        <v>6</v>
      </c>
      <c r="BS14" s="9">
        <f>BN16</f>
        <v>1</v>
      </c>
      <c r="BT14" s="14"/>
      <c r="BU14" s="9">
        <f>BP14+BR14</f>
        <v>12</v>
      </c>
      <c r="BV14" s="9">
        <f>-BQ14-BS14</f>
        <v>-3</v>
      </c>
      <c r="BW14" s="9">
        <f>BV14+BU14</f>
        <v>9</v>
      </c>
      <c r="BX14" s="9"/>
      <c r="BY14" s="9"/>
      <c r="BZ14" s="6" t="s">
        <v>64</v>
      </c>
      <c r="CA14" s="26" t="s">
        <v>168</v>
      </c>
    </row>
    <row r="15" spans="1:79">
      <c r="A15" s="22" t="s">
        <v>76</v>
      </c>
      <c r="B15" s="23">
        <v>0.38541666666666669</v>
      </c>
      <c r="C15" s="22">
        <v>3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>
        <v>1</v>
      </c>
      <c r="H15" s="22">
        <v>7</v>
      </c>
      <c r="I15" s="22"/>
      <c r="K15" s="9" t="s">
        <v>178</v>
      </c>
      <c r="L15" s="9">
        <f>Schedule!R5</f>
        <v>0</v>
      </c>
      <c r="M15" s="9">
        <f>Schedule!Q5</f>
        <v>0</v>
      </c>
      <c r="N15" s="13"/>
      <c r="O15" s="13"/>
      <c r="P15" s="9">
        <f>Schedule!Q21</f>
        <v>0</v>
      </c>
      <c r="Q15" s="9">
        <f>Schedule!R21</f>
        <v>0</v>
      </c>
      <c r="R15" s="14"/>
      <c r="S15" s="9">
        <f>P15+L15</f>
        <v>0</v>
      </c>
      <c r="T15" s="9">
        <f>-Q15-M15</f>
        <v>0</v>
      </c>
      <c r="U15" s="9">
        <f>T15+S15</f>
        <v>0</v>
      </c>
      <c r="V15" s="9">
        <v>4</v>
      </c>
      <c r="W15" s="9">
        <v>2</v>
      </c>
      <c r="X15" s="7" t="s">
        <v>65</v>
      </c>
      <c r="Y15" s="102" t="s">
        <v>182</v>
      </c>
      <c r="AA15" s="9" t="str">
        <f>Y5</f>
        <v>Poland</v>
      </c>
      <c r="AB15" s="9">
        <f>G49</f>
        <v>3</v>
      </c>
      <c r="AC15" s="9">
        <f>H49</f>
        <v>3</v>
      </c>
      <c r="AD15" s="13"/>
      <c r="AE15" s="13"/>
      <c r="AF15" s="9">
        <f>H33</f>
        <v>6</v>
      </c>
      <c r="AG15" s="9">
        <f>G33</f>
        <v>1</v>
      </c>
      <c r="AH15" s="14"/>
      <c r="AI15" s="9">
        <f>AF15+AB15</f>
        <v>9</v>
      </c>
      <c r="AJ15" s="9">
        <f>-AG15-AC15</f>
        <v>-4</v>
      </c>
      <c r="AK15" s="9">
        <f>AJ15+AI15</f>
        <v>5</v>
      </c>
      <c r="AL15" s="9">
        <v>5</v>
      </c>
      <c r="AM15" s="9">
        <v>2</v>
      </c>
      <c r="AN15" s="6" t="s">
        <v>65</v>
      </c>
      <c r="AO15" s="10" t="s">
        <v>175</v>
      </c>
      <c r="AQ15" s="9" t="str">
        <f>AO20</f>
        <v>Poland</v>
      </c>
      <c r="AR15" s="2"/>
      <c r="AS15" s="2"/>
      <c r="AT15" s="1">
        <f>G77</f>
        <v>3</v>
      </c>
      <c r="AU15" s="1">
        <f>H77</f>
        <v>3</v>
      </c>
      <c r="AV15" s="1">
        <f>H63</f>
        <v>1</v>
      </c>
      <c r="AW15" s="1">
        <f>G63</f>
        <v>3</v>
      </c>
      <c r="AX15" s="16" t="s">
        <v>28</v>
      </c>
      <c r="AY15" s="2"/>
      <c r="AZ15" s="2"/>
      <c r="BA15" s="2"/>
      <c r="BB15" s="2"/>
      <c r="BC15" s="2"/>
      <c r="BD15" s="3"/>
      <c r="BE15" s="1">
        <f>AV15+AT15</f>
        <v>4</v>
      </c>
      <c r="BF15" s="1">
        <f>-AW15-AU15</f>
        <v>-6</v>
      </c>
      <c r="BG15" s="1">
        <f t="shared" si="1"/>
        <v>-2</v>
      </c>
      <c r="BH15" s="1">
        <v>3</v>
      </c>
      <c r="BI15" s="1">
        <v>4</v>
      </c>
      <c r="BJ15" s="6" t="s">
        <v>68</v>
      </c>
      <c r="BK15" s="10" t="s">
        <v>175</v>
      </c>
      <c r="BM15" s="9" t="str">
        <f>AO41</f>
        <v>Lithuania</v>
      </c>
      <c r="BN15" s="9">
        <f>H69</f>
        <v>2</v>
      </c>
      <c r="BO15" s="9">
        <f>G69</f>
        <v>6</v>
      </c>
      <c r="BP15" s="13"/>
      <c r="BQ15" s="13"/>
      <c r="BR15" s="9">
        <f>BQ16</f>
        <v>3</v>
      </c>
      <c r="BS15" s="9">
        <f>BP16</f>
        <v>4</v>
      </c>
      <c r="BT15" s="14"/>
      <c r="BU15" s="9">
        <f>BN15+BR15</f>
        <v>5</v>
      </c>
      <c r="BV15" s="9">
        <f>-BO15-BS15</f>
        <v>-10</v>
      </c>
      <c r="BW15" s="9">
        <f>BV15+BU15</f>
        <v>-5</v>
      </c>
      <c r="BX15" s="9"/>
      <c r="BY15" s="9"/>
      <c r="BZ15" s="6" t="s">
        <v>65</v>
      </c>
      <c r="CA15" s="26" t="s">
        <v>169</v>
      </c>
    </row>
    <row r="16" spans="1:79">
      <c r="A16" s="20" t="s">
        <v>77</v>
      </c>
      <c r="B16" s="21">
        <v>0.40972222222222227</v>
      </c>
      <c r="C16" s="20">
        <v>1</v>
      </c>
      <c r="D16" s="20" t="str">
        <f>K23</f>
        <v>W&amp;U-21 (Group B)</v>
      </c>
      <c r="E16" s="20" t="str">
        <f>K26</f>
        <v>Poland U-21</v>
      </c>
      <c r="F16" s="20" t="str">
        <f>K24</f>
        <v>Great Britain</v>
      </c>
      <c r="G16" s="20">
        <v>1</v>
      </c>
      <c r="H16" s="20">
        <v>12</v>
      </c>
      <c r="I16" s="20"/>
      <c r="K16" s="9" t="s">
        <v>181</v>
      </c>
      <c r="L16" s="9">
        <f>Schedule!Q13</f>
        <v>0</v>
      </c>
      <c r="M16" s="9">
        <f>Schedule!R13</f>
        <v>0</v>
      </c>
      <c r="N16" s="9">
        <f>Schedule!R21</f>
        <v>0</v>
      </c>
      <c r="O16" s="9">
        <f>Schedule!Q21</f>
        <v>0</v>
      </c>
      <c r="P16" s="13"/>
      <c r="Q16" s="13"/>
      <c r="R16" s="14"/>
      <c r="S16" s="9">
        <f>L16+N16</f>
        <v>0</v>
      </c>
      <c r="T16" s="9">
        <f>-M16-O16</f>
        <v>0</v>
      </c>
      <c r="U16" s="9">
        <f>T16+S16</f>
        <v>0</v>
      </c>
      <c r="V16" s="9">
        <v>2</v>
      </c>
      <c r="W16" s="9">
        <v>3</v>
      </c>
      <c r="X16" s="7" t="s">
        <v>66</v>
      </c>
      <c r="Y16" s="102" t="s">
        <v>179</v>
      </c>
      <c r="AA16" s="9" t="str">
        <f>Y11</f>
        <v>Russia</v>
      </c>
      <c r="AB16" s="9">
        <f>H41</f>
        <v>2</v>
      </c>
      <c r="AC16" s="9">
        <f>G41</f>
        <v>14</v>
      </c>
      <c r="AD16" s="9">
        <f>G33</f>
        <v>1</v>
      </c>
      <c r="AE16" s="9">
        <f>H33</f>
        <v>6</v>
      </c>
      <c r="AF16" s="13"/>
      <c r="AG16" s="13"/>
      <c r="AH16" s="14"/>
      <c r="AI16" s="9">
        <f>AB16+AD16</f>
        <v>3</v>
      </c>
      <c r="AJ16" s="9">
        <f>-AC16-AE16</f>
        <v>-20</v>
      </c>
      <c r="AK16" s="9">
        <f>AJ16+AI16</f>
        <v>-17</v>
      </c>
      <c r="AL16" s="9"/>
      <c r="AM16" s="9">
        <v>3</v>
      </c>
      <c r="AN16" s="6" t="s">
        <v>66</v>
      </c>
      <c r="AO16" s="10" t="s">
        <v>173</v>
      </c>
      <c r="AQ16" s="9" t="str">
        <f>AO25</f>
        <v>Great Britain</v>
      </c>
      <c r="AR16" s="1">
        <f>H61</f>
        <v>3</v>
      </c>
      <c r="AS16" s="1">
        <f>G61</f>
        <v>5</v>
      </c>
      <c r="AT16" s="2"/>
      <c r="AU16" s="2"/>
      <c r="AV16" s="1">
        <f>G75</f>
        <v>2</v>
      </c>
      <c r="AW16" s="1">
        <f>H75</f>
        <v>4</v>
      </c>
      <c r="AX16" s="2"/>
      <c r="AY16" s="2"/>
      <c r="AZ16" s="2"/>
      <c r="BA16" s="2"/>
      <c r="BB16" s="2"/>
      <c r="BC16" s="2"/>
      <c r="BD16" s="3"/>
      <c r="BE16" s="1">
        <f>AR16+AV16</f>
        <v>5</v>
      </c>
      <c r="BF16" s="1">
        <f>-AS16-AW16</f>
        <v>-9</v>
      </c>
      <c r="BG16" s="1">
        <f t="shared" si="1"/>
        <v>-4</v>
      </c>
      <c r="BH16" s="1">
        <v>2</v>
      </c>
      <c r="BI16" s="1">
        <v>5</v>
      </c>
      <c r="BJ16" s="6" t="s">
        <v>69</v>
      </c>
      <c r="BK16" s="10" t="s">
        <v>183</v>
      </c>
      <c r="BM16" s="9" t="str">
        <f>AO46</f>
        <v>Poland B</v>
      </c>
      <c r="BN16" s="9">
        <f>G81</f>
        <v>1</v>
      </c>
      <c r="BO16" s="9">
        <f>H81</f>
        <v>6</v>
      </c>
      <c r="BP16" s="15">
        <f>H94</f>
        <v>4</v>
      </c>
      <c r="BQ16" s="15">
        <f>G94</f>
        <v>3</v>
      </c>
      <c r="BR16" s="13"/>
      <c r="BS16" s="13"/>
      <c r="BT16" s="14"/>
      <c r="BU16" s="9">
        <f>BN16+BP16</f>
        <v>5</v>
      </c>
      <c r="BV16" s="9">
        <f>-BO16-BQ16</f>
        <v>-9</v>
      </c>
      <c r="BW16" s="9">
        <f>BV16+BU16</f>
        <v>-4</v>
      </c>
      <c r="BX16" s="9"/>
      <c r="BY16" s="9"/>
      <c r="BZ16" s="6" t="s">
        <v>66</v>
      </c>
      <c r="CA16" s="26" t="s">
        <v>170</v>
      </c>
    </row>
    <row r="17" spans="1:63">
      <c r="A17" s="20" t="s">
        <v>78</v>
      </c>
      <c r="B17" s="21">
        <v>0.40972222222222227</v>
      </c>
      <c r="C17" s="20">
        <v>2</v>
      </c>
      <c r="D17" s="20" t="str">
        <f>K28</f>
        <v>W&amp;U-21 (Group C)</v>
      </c>
      <c r="E17" s="20" t="str">
        <f>K31</f>
        <v>Gemany U-21</v>
      </c>
      <c r="F17" s="20" t="str">
        <f>K29</f>
        <v>Italy</v>
      </c>
      <c r="G17" s="20">
        <v>1</v>
      </c>
      <c r="H17" s="20">
        <v>3</v>
      </c>
      <c r="I17" s="20"/>
      <c r="AQ17" s="9" t="str">
        <f>AO30</f>
        <v>Czech Rep.</v>
      </c>
      <c r="AR17" s="1">
        <f>G76</f>
        <v>2</v>
      </c>
      <c r="AS17" s="1">
        <f>H76</f>
        <v>4</v>
      </c>
      <c r="AT17" s="1">
        <f>H62</f>
        <v>1</v>
      </c>
      <c r="AU17" s="1">
        <f>G62</f>
        <v>13</v>
      </c>
      <c r="AV17" s="2"/>
      <c r="AW17" s="2"/>
      <c r="AX17" s="2"/>
      <c r="AY17" s="2"/>
      <c r="AZ17" s="2"/>
      <c r="BA17" s="2"/>
      <c r="BB17" s="2"/>
      <c r="BC17" s="2"/>
      <c r="BD17" s="3"/>
      <c r="BE17" s="1">
        <f>AT17+AR17</f>
        <v>3</v>
      </c>
      <c r="BF17" s="1">
        <f>-AU17-AS17</f>
        <v>-17</v>
      </c>
      <c r="BG17" s="1">
        <f t="shared" si="1"/>
        <v>-14</v>
      </c>
      <c r="BH17" s="1">
        <v>2</v>
      </c>
      <c r="BI17" s="1">
        <v>6</v>
      </c>
      <c r="BJ17" s="6" t="s">
        <v>70</v>
      </c>
      <c r="BK17" s="10" t="s">
        <v>277</v>
      </c>
    </row>
    <row r="18" spans="1:63">
      <c r="A18" s="20" t="s">
        <v>79</v>
      </c>
      <c r="B18" s="21">
        <v>0.40972222222222227</v>
      </c>
      <c r="C18" s="20">
        <v>3</v>
      </c>
      <c r="D18" s="20" t="str">
        <f>K18</f>
        <v>W&amp;U-21 (Group A)</v>
      </c>
      <c r="E18" s="20" t="str">
        <f>K21</f>
        <v>Denmark</v>
      </c>
      <c r="F18" s="20" t="str">
        <f>K19</f>
        <v xml:space="preserve">Germany </v>
      </c>
      <c r="G18" s="20">
        <v>2</v>
      </c>
      <c r="H18" s="20">
        <v>10</v>
      </c>
      <c r="I18" s="20"/>
      <c r="K18" s="9" t="s">
        <v>194</v>
      </c>
      <c r="L18" s="11" t="s">
        <v>10</v>
      </c>
      <c r="M18" s="12"/>
      <c r="N18" s="11" t="s">
        <v>11</v>
      </c>
      <c r="O18" s="12"/>
      <c r="P18" s="11" t="s">
        <v>58</v>
      </c>
      <c r="Q18" s="12"/>
      <c r="R18" s="9"/>
      <c r="S18" s="9" t="s">
        <v>26</v>
      </c>
      <c r="T18" s="9" t="s">
        <v>27</v>
      </c>
      <c r="U18" s="9" t="s">
        <v>28</v>
      </c>
      <c r="V18" s="9" t="s">
        <v>29</v>
      </c>
      <c r="W18" s="9" t="s">
        <v>30</v>
      </c>
      <c r="X18" s="5"/>
      <c r="Y18" s="102" t="s">
        <v>30</v>
      </c>
      <c r="AA18" s="9" t="s">
        <v>205</v>
      </c>
      <c r="AB18" s="11" t="s">
        <v>46</v>
      </c>
      <c r="AC18" s="12"/>
      <c r="AD18" s="11" t="s">
        <v>47</v>
      </c>
      <c r="AE18" s="12"/>
      <c r="AF18" s="11" t="s">
        <v>48</v>
      </c>
      <c r="AG18" s="12"/>
      <c r="AH18" s="9"/>
      <c r="AI18" s="9" t="s">
        <v>26</v>
      </c>
      <c r="AJ18" s="9" t="s">
        <v>27</v>
      </c>
      <c r="AK18" s="9" t="s">
        <v>28</v>
      </c>
      <c r="AL18" s="9" t="s">
        <v>29</v>
      </c>
      <c r="AM18" s="9" t="s">
        <v>30</v>
      </c>
      <c r="AO18" s="10" t="s">
        <v>30</v>
      </c>
    </row>
    <row r="19" spans="1:63">
      <c r="A19" s="22" t="s">
        <v>80</v>
      </c>
      <c r="B19" s="23">
        <v>0.43402777777777773</v>
      </c>
      <c r="C19" s="22">
        <v>1</v>
      </c>
      <c r="D19" s="22" t="str">
        <f>K38</f>
        <v>U-21M Group B</v>
      </c>
      <c r="E19" s="22" t="str">
        <f>K41</f>
        <v>Poland B</v>
      </c>
      <c r="F19" s="22" t="str">
        <f>K39</f>
        <v xml:space="preserve">Denmark </v>
      </c>
      <c r="G19" s="22">
        <v>2</v>
      </c>
      <c r="H19" s="22">
        <v>2</v>
      </c>
      <c r="I19" s="22"/>
      <c r="K19" s="9" t="s">
        <v>180</v>
      </c>
      <c r="L19" s="13"/>
      <c r="M19" s="13"/>
      <c r="N19" s="9">
        <f>G7</f>
        <v>8</v>
      </c>
      <c r="O19" s="9">
        <f>H7</f>
        <v>1</v>
      </c>
      <c r="P19" s="9">
        <f>H18</f>
        <v>10</v>
      </c>
      <c r="Q19" s="9">
        <f>G18</f>
        <v>2</v>
      </c>
      <c r="R19" s="14"/>
      <c r="S19" s="9">
        <f>N19+P19</f>
        <v>18</v>
      </c>
      <c r="T19" s="9">
        <f>-O19-Q19</f>
        <v>-3</v>
      </c>
      <c r="U19" s="9">
        <f>T19+S19</f>
        <v>15</v>
      </c>
      <c r="V19" s="9">
        <v>6</v>
      </c>
      <c r="W19" s="9">
        <v>1</v>
      </c>
      <c r="X19" s="7" t="s">
        <v>64</v>
      </c>
      <c r="Y19" s="9" t="s">
        <v>180</v>
      </c>
      <c r="AA19" s="9" t="str">
        <f>Schedule!Y19</f>
        <v xml:space="preserve">Germany </v>
      </c>
      <c r="AB19" s="13"/>
      <c r="AC19" s="13"/>
      <c r="AD19" s="9">
        <f>Schedule!H53</f>
        <v>9</v>
      </c>
      <c r="AE19" s="9">
        <f>Schedule!G53</f>
        <v>0</v>
      </c>
      <c r="AF19" s="9">
        <f>Schedule!G43</f>
        <v>9</v>
      </c>
      <c r="AG19" s="9">
        <f>Schedule!H43</f>
        <v>1</v>
      </c>
      <c r="AH19" s="14"/>
      <c r="AI19" s="9">
        <f>AF19+AD19</f>
        <v>18</v>
      </c>
      <c r="AJ19" s="9">
        <f>-AG19-AE19</f>
        <v>-1</v>
      </c>
      <c r="AK19" s="9">
        <f>AJ19+AI19</f>
        <v>17</v>
      </c>
      <c r="AL19" s="9">
        <v>6</v>
      </c>
      <c r="AM19" s="9">
        <v>1</v>
      </c>
      <c r="AN19" s="6" t="s">
        <v>64</v>
      </c>
      <c r="AO19" s="10" t="s">
        <v>171</v>
      </c>
      <c r="AQ19" s="9" t="s">
        <v>204</v>
      </c>
      <c r="AR19" s="11" t="s">
        <v>131</v>
      </c>
      <c r="AS19" s="12"/>
      <c r="AT19" s="11" t="s">
        <v>132</v>
      </c>
      <c r="AU19" s="12"/>
      <c r="AV19" s="11" t="s">
        <v>133</v>
      </c>
      <c r="AW19" s="12"/>
      <c r="AX19" s="9" t="s">
        <v>134</v>
      </c>
      <c r="AY19" s="9"/>
      <c r="AZ19" s="9" t="s">
        <v>135</v>
      </c>
      <c r="BA19" s="9"/>
      <c r="BB19" s="9" t="s">
        <v>136</v>
      </c>
      <c r="BC19" s="9"/>
      <c r="BD19" s="1"/>
      <c r="BE19" s="1" t="s">
        <v>26</v>
      </c>
      <c r="BF19" s="1" t="s">
        <v>27</v>
      </c>
      <c r="BG19" s="1" t="s">
        <v>28</v>
      </c>
      <c r="BH19" s="1" t="s">
        <v>29</v>
      </c>
      <c r="BI19" s="1" t="s">
        <v>279</v>
      </c>
      <c r="BK19" s="10" t="s">
        <v>30</v>
      </c>
    </row>
    <row r="20" spans="1:63">
      <c r="A20" s="22" t="s">
        <v>81</v>
      </c>
      <c r="B20" s="23">
        <v>0.43402777777777773</v>
      </c>
      <c r="C20" s="22">
        <v>2</v>
      </c>
      <c r="D20" s="22" t="str">
        <f>K43</f>
        <v>U-21M Group C</v>
      </c>
      <c r="E20" s="22" t="str">
        <f>K46</f>
        <v>Hungary</v>
      </c>
      <c r="F20" s="22" t="str">
        <f>K44</f>
        <v>Netherlands</v>
      </c>
      <c r="G20" s="22">
        <v>5</v>
      </c>
      <c r="H20" s="22">
        <v>6</v>
      </c>
      <c r="I20" s="22"/>
      <c r="K20" s="9" t="s">
        <v>181</v>
      </c>
      <c r="L20" s="9">
        <f>H7</f>
        <v>1</v>
      </c>
      <c r="M20" s="9">
        <f>G7</f>
        <v>8</v>
      </c>
      <c r="N20" s="13"/>
      <c r="O20" s="13"/>
      <c r="P20" s="9">
        <f>G26</f>
        <v>4</v>
      </c>
      <c r="Q20" s="9">
        <f>H26</f>
        <v>4</v>
      </c>
      <c r="R20" s="14"/>
      <c r="S20" s="9">
        <f>P20+L20</f>
        <v>5</v>
      </c>
      <c r="T20" s="9">
        <f>-Q20-M20</f>
        <v>-12</v>
      </c>
      <c r="U20" s="9">
        <f>T20+S20</f>
        <v>-7</v>
      </c>
      <c r="V20" s="9">
        <v>3</v>
      </c>
      <c r="W20" s="9"/>
      <c r="X20" s="7" t="s">
        <v>65</v>
      </c>
      <c r="Y20" s="102" t="s">
        <v>181</v>
      </c>
      <c r="AA20" s="9" t="str">
        <f>Schedule!Y25</f>
        <v>Russia</v>
      </c>
      <c r="AB20" s="9">
        <f>Schedule!G53</f>
        <v>0</v>
      </c>
      <c r="AC20" s="9">
        <f>Schedule!H53</f>
        <v>9</v>
      </c>
      <c r="AD20" s="13"/>
      <c r="AE20" s="13"/>
      <c r="AF20" s="9">
        <f>Schedule!H34</f>
        <v>3</v>
      </c>
      <c r="AG20" s="9">
        <f>Schedule!G34</f>
        <v>6</v>
      </c>
      <c r="AH20" s="14"/>
      <c r="AI20" s="9">
        <f>AB20+AF20</f>
        <v>3</v>
      </c>
      <c r="AJ20" s="9">
        <f>-AG20-AC20</f>
        <v>-15</v>
      </c>
      <c r="AK20" s="9">
        <f>AJ20+AI20</f>
        <v>-12</v>
      </c>
      <c r="AL20" s="9">
        <v>2</v>
      </c>
      <c r="AM20" s="9">
        <v>3</v>
      </c>
      <c r="AN20" s="6" t="s">
        <v>65</v>
      </c>
      <c r="AO20" s="10" t="s">
        <v>175</v>
      </c>
      <c r="AQ20" s="9" t="str">
        <f>AO34</f>
        <v>Germany</v>
      </c>
      <c r="AR20" s="13"/>
      <c r="AS20" s="13"/>
      <c r="AT20" s="13"/>
      <c r="AU20" s="13"/>
      <c r="AV20" s="13"/>
      <c r="AW20" s="13"/>
      <c r="AX20" s="13"/>
      <c r="AY20" s="13"/>
      <c r="AZ20" s="9">
        <f>G64</f>
        <v>6</v>
      </c>
      <c r="BA20" s="9">
        <f>H64</f>
        <v>2</v>
      </c>
      <c r="BB20" s="9">
        <f>AS25</f>
        <v>4</v>
      </c>
      <c r="BC20" s="9">
        <f>AR25</f>
        <v>2</v>
      </c>
      <c r="BD20" s="3"/>
      <c r="BE20" s="1">
        <f>AZ20+BB20</f>
        <v>10</v>
      </c>
      <c r="BF20" s="1">
        <f>-BA20-BC20</f>
        <v>-4</v>
      </c>
      <c r="BG20" s="1">
        <f t="shared" ref="BG20:BG25" si="2">BF20+BE20</f>
        <v>6</v>
      </c>
      <c r="BH20" s="1">
        <v>6</v>
      </c>
      <c r="BI20" s="1"/>
      <c r="BJ20" s="6" t="s">
        <v>64</v>
      </c>
      <c r="BK20" s="10" t="s">
        <v>174</v>
      </c>
    </row>
    <row r="21" spans="1:63">
      <c r="A21" s="22" t="s">
        <v>82</v>
      </c>
      <c r="B21" s="23">
        <v>0.43402777777777773</v>
      </c>
      <c r="C21" s="22">
        <v>3</v>
      </c>
      <c r="D21" s="22" t="str">
        <f>K33</f>
        <v>U21M Group A</v>
      </c>
      <c r="E21" s="22" t="str">
        <f>K36</f>
        <v>Russia</v>
      </c>
      <c r="F21" s="22" t="str">
        <f>K34</f>
        <v>Germany</v>
      </c>
      <c r="G21" s="22">
        <v>1</v>
      </c>
      <c r="H21" s="22">
        <v>5</v>
      </c>
      <c r="I21" s="22"/>
      <c r="K21" s="9" t="s">
        <v>182</v>
      </c>
      <c r="L21" s="9">
        <f>G18</f>
        <v>2</v>
      </c>
      <c r="M21" s="9">
        <f>H18</f>
        <v>10</v>
      </c>
      <c r="N21" s="9">
        <f>H26</f>
        <v>4</v>
      </c>
      <c r="O21" s="9">
        <f>G26</f>
        <v>4</v>
      </c>
      <c r="P21" s="13"/>
      <c r="Q21" s="13"/>
      <c r="R21" s="14"/>
      <c r="S21" s="9">
        <f>L21+N21</f>
        <v>6</v>
      </c>
      <c r="T21" s="9">
        <f>-M21-O21</f>
        <v>-14</v>
      </c>
      <c r="U21" s="9">
        <f>T21+S21</f>
        <v>-8</v>
      </c>
      <c r="V21" s="9">
        <v>3</v>
      </c>
      <c r="W21" s="9"/>
      <c r="X21" s="7" t="s">
        <v>66</v>
      </c>
      <c r="Y21" s="102" t="s">
        <v>182</v>
      </c>
      <c r="AA21" s="9" t="str">
        <f>Schedule!Y31</f>
        <v>Poland</v>
      </c>
      <c r="AB21" s="9">
        <f>Schedule!H43</f>
        <v>1</v>
      </c>
      <c r="AC21" s="9">
        <f>Schedule!G43</f>
        <v>9</v>
      </c>
      <c r="AD21" s="9">
        <f>Schedule!G34</f>
        <v>6</v>
      </c>
      <c r="AE21" s="9">
        <f>Schedule!H34</f>
        <v>3</v>
      </c>
      <c r="AF21" s="13"/>
      <c r="AG21" s="13"/>
      <c r="AH21" s="14"/>
      <c r="AI21" s="9">
        <f>AD21+AB21</f>
        <v>7</v>
      </c>
      <c r="AJ21" s="9">
        <f>-AC21-AE21</f>
        <v>-12</v>
      </c>
      <c r="AK21" s="9">
        <f>AJ21+AI21</f>
        <v>-5</v>
      </c>
      <c r="AL21" s="9">
        <v>4</v>
      </c>
      <c r="AM21" s="9">
        <v>2</v>
      </c>
      <c r="AN21" s="6" t="s">
        <v>66</v>
      </c>
      <c r="AO21" s="10" t="s">
        <v>173</v>
      </c>
      <c r="AQ21" s="9" t="str">
        <f>AO39</f>
        <v>Italy</v>
      </c>
      <c r="AR21" s="13"/>
      <c r="AS21" s="13"/>
      <c r="AT21" s="13"/>
      <c r="AU21" s="13"/>
      <c r="AV21" s="13"/>
      <c r="AW21" s="13"/>
      <c r="AX21" s="15">
        <f>AU23</f>
        <v>6</v>
      </c>
      <c r="AY21" s="9">
        <f>AT23</f>
        <v>2</v>
      </c>
      <c r="AZ21" s="13"/>
      <c r="BA21" s="13"/>
      <c r="BB21" s="9">
        <f>G65</f>
        <v>4</v>
      </c>
      <c r="BC21" s="9">
        <f>H65</f>
        <v>2</v>
      </c>
      <c r="BD21" s="3"/>
      <c r="BE21" s="1">
        <f>BB21+AX21</f>
        <v>10</v>
      </c>
      <c r="BF21" s="1">
        <f>-BC21-AY21</f>
        <v>-4</v>
      </c>
      <c r="BG21" s="1">
        <f t="shared" si="2"/>
        <v>6</v>
      </c>
      <c r="BH21" s="1">
        <v>6</v>
      </c>
      <c r="BI21" s="1"/>
      <c r="BJ21" s="6" t="s">
        <v>65</v>
      </c>
      <c r="BK21" s="10" t="s">
        <v>171</v>
      </c>
    </row>
    <row r="22" spans="1:63">
      <c r="A22" s="24" t="s">
        <v>83</v>
      </c>
      <c r="B22" s="25">
        <v>0.45833333333333331</v>
      </c>
      <c r="C22" s="24">
        <v>1</v>
      </c>
      <c r="D22" s="24" t="e">
        <f>#REF!</f>
        <v>#REF!</v>
      </c>
      <c r="E22" s="24" t="e">
        <f>#REF!</f>
        <v>#REF!</v>
      </c>
      <c r="F22" s="24" t="e">
        <f>#REF!</f>
        <v>#REF!</v>
      </c>
      <c r="G22" s="24">
        <v>9</v>
      </c>
      <c r="H22" s="24">
        <v>2</v>
      </c>
      <c r="I22" s="24"/>
      <c r="AQ22" s="9" t="str">
        <f>AO44</f>
        <v>Poland A</v>
      </c>
      <c r="AR22" s="13"/>
      <c r="AS22" s="13"/>
      <c r="AT22" s="13"/>
      <c r="AU22" s="13"/>
      <c r="AV22" s="13"/>
      <c r="AW22" s="13"/>
      <c r="AX22" s="15">
        <f>G66</f>
        <v>5</v>
      </c>
      <c r="AY22" s="9">
        <f>H66</f>
        <v>4</v>
      </c>
      <c r="AZ22" s="9">
        <f>AW24</f>
        <v>3</v>
      </c>
      <c r="BA22" s="9">
        <f>AV24</f>
        <v>3</v>
      </c>
      <c r="BB22" s="13"/>
      <c r="BC22" s="13"/>
      <c r="BD22" s="3"/>
      <c r="BE22" s="1">
        <f>AX22+AZ22</f>
        <v>8</v>
      </c>
      <c r="BF22" s="1">
        <f>-AY22-BA22</f>
        <v>-7</v>
      </c>
      <c r="BG22" s="1">
        <f t="shared" si="2"/>
        <v>1</v>
      </c>
      <c r="BH22" s="1">
        <v>5</v>
      </c>
      <c r="BI22" s="1"/>
      <c r="BJ22" s="6" t="s">
        <v>66</v>
      </c>
      <c r="BK22" s="10" t="s">
        <v>191</v>
      </c>
    </row>
    <row r="23" spans="1:63">
      <c r="A23" s="24" t="s">
        <v>84</v>
      </c>
      <c r="B23" s="25">
        <v>0.45833333333333331</v>
      </c>
      <c r="C23" s="24">
        <v>2</v>
      </c>
      <c r="D23" s="24" t="e">
        <f>#REF!</f>
        <v>#REF!</v>
      </c>
      <c r="E23" s="24" t="e">
        <f>#REF!</f>
        <v>#REF!</v>
      </c>
      <c r="F23" s="24" t="e">
        <f>#REF!</f>
        <v>#REF!</v>
      </c>
      <c r="G23" s="24">
        <v>4</v>
      </c>
      <c r="H23" s="24">
        <v>2</v>
      </c>
      <c r="I23" s="24"/>
      <c r="K23" s="9" t="s">
        <v>195</v>
      </c>
      <c r="L23" s="11" t="s">
        <v>12</v>
      </c>
      <c r="M23" s="12"/>
      <c r="N23" s="11" t="s">
        <v>13</v>
      </c>
      <c r="O23" s="12"/>
      <c r="P23" s="11" t="s">
        <v>59</v>
      </c>
      <c r="Q23" s="12"/>
      <c r="R23" s="9"/>
      <c r="S23" s="9" t="s">
        <v>26</v>
      </c>
      <c r="T23" s="9" t="s">
        <v>27</v>
      </c>
      <c r="U23" s="9" t="s">
        <v>28</v>
      </c>
      <c r="V23" s="9" t="s">
        <v>29</v>
      </c>
      <c r="W23" s="9" t="s">
        <v>30</v>
      </c>
      <c r="X23" s="5"/>
      <c r="Y23" s="102" t="s">
        <v>30</v>
      </c>
      <c r="AA23" s="9" t="s">
        <v>206</v>
      </c>
      <c r="AB23" s="11" t="s">
        <v>43</v>
      </c>
      <c r="AC23" s="12"/>
      <c r="AD23" s="11" t="s">
        <v>44</v>
      </c>
      <c r="AE23" s="12"/>
      <c r="AF23" s="11" t="s">
        <v>45</v>
      </c>
      <c r="AG23" s="12"/>
      <c r="AH23" s="9"/>
      <c r="AI23" s="9" t="s">
        <v>26</v>
      </c>
      <c r="AJ23" s="9" t="s">
        <v>27</v>
      </c>
      <c r="AK23" s="9" t="s">
        <v>28</v>
      </c>
      <c r="AL23" s="9" t="s">
        <v>29</v>
      </c>
      <c r="AM23" s="9" t="s">
        <v>30</v>
      </c>
      <c r="AO23" s="10" t="s">
        <v>30</v>
      </c>
      <c r="AQ23" s="9" t="str">
        <f>AO35</f>
        <v>Hungary</v>
      </c>
      <c r="AR23" s="2"/>
      <c r="AS23" s="2"/>
      <c r="AT23" s="1">
        <f>G80</f>
        <v>2</v>
      </c>
      <c r="AU23" s="1">
        <f>H80</f>
        <v>6</v>
      </c>
      <c r="AV23" s="1">
        <f>H66</f>
        <v>4</v>
      </c>
      <c r="AW23" s="1">
        <f>G66</f>
        <v>5</v>
      </c>
      <c r="AX23" s="16" t="s">
        <v>28</v>
      </c>
      <c r="AY23" s="2"/>
      <c r="AZ23" s="2"/>
      <c r="BA23" s="2"/>
      <c r="BB23" s="2"/>
      <c r="BC23" s="2"/>
      <c r="BD23" s="3"/>
      <c r="BE23" s="1">
        <f>AV23+AT23</f>
        <v>6</v>
      </c>
      <c r="BF23" s="1">
        <f>-AW23-AU23</f>
        <v>-11</v>
      </c>
      <c r="BG23" s="1">
        <f t="shared" si="2"/>
        <v>-5</v>
      </c>
      <c r="BH23" s="1">
        <v>2</v>
      </c>
      <c r="BI23" s="1"/>
      <c r="BJ23" s="6" t="s">
        <v>68</v>
      </c>
      <c r="BK23" s="10" t="s">
        <v>177</v>
      </c>
    </row>
    <row r="24" spans="1:63">
      <c r="A24" s="20" t="s">
        <v>85</v>
      </c>
      <c r="B24" s="21">
        <v>0.45833333333333331</v>
      </c>
      <c r="C24" s="20">
        <v>3</v>
      </c>
      <c r="D24" s="20" t="e">
        <f>#REF!</f>
        <v>#REF!</v>
      </c>
      <c r="E24" s="20" t="e">
        <f>#REF!</f>
        <v>#REF!</v>
      </c>
      <c r="F24" s="20" t="e">
        <f>#REF!</f>
        <v>#REF!</v>
      </c>
      <c r="G24" s="20">
        <v>7</v>
      </c>
      <c r="H24" s="20">
        <v>3</v>
      </c>
      <c r="I24" s="20"/>
      <c r="K24" s="9" t="s">
        <v>183</v>
      </c>
      <c r="L24" s="13"/>
      <c r="M24" s="13"/>
      <c r="N24" s="9">
        <f>G8</f>
        <v>10</v>
      </c>
      <c r="O24" s="9">
        <f>H8</f>
        <v>1</v>
      </c>
      <c r="P24" s="9">
        <f>H16</f>
        <v>12</v>
      </c>
      <c r="Q24" s="9">
        <f>G16</f>
        <v>1</v>
      </c>
      <c r="R24" s="14"/>
      <c r="S24" s="9">
        <f>N24+P24</f>
        <v>22</v>
      </c>
      <c r="T24" s="9">
        <f>-Q24-O24</f>
        <v>-2</v>
      </c>
      <c r="U24" s="9">
        <f>T24+S24</f>
        <v>20</v>
      </c>
      <c r="V24" s="9">
        <v>6</v>
      </c>
      <c r="W24" s="9">
        <v>1</v>
      </c>
      <c r="X24" s="7" t="s">
        <v>64</v>
      </c>
      <c r="Y24" s="9" t="s">
        <v>183</v>
      </c>
      <c r="AA24" s="9" t="str">
        <f>Schedule!Y24</f>
        <v>Great Britain</v>
      </c>
      <c r="AB24" s="13"/>
      <c r="AC24" s="13"/>
      <c r="AD24" s="9">
        <f>Schedule!H54</f>
        <v>3</v>
      </c>
      <c r="AE24" s="9">
        <f>Schedule!G54</f>
        <v>4</v>
      </c>
      <c r="AF24" s="9">
        <f>Schedule!G43</f>
        <v>9</v>
      </c>
      <c r="AG24" s="9">
        <f>Schedule!H43</f>
        <v>1</v>
      </c>
      <c r="AH24" s="14"/>
      <c r="AI24" s="9">
        <f>AD24+AF24</f>
        <v>12</v>
      </c>
      <c r="AJ24" s="9">
        <f>-AE24-AG24</f>
        <v>-5</v>
      </c>
      <c r="AK24" s="9">
        <f>AJ24+AI24</f>
        <v>7</v>
      </c>
      <c r="AL24" s="9">
        <v>4</v>
      </c>
      <c r="AM24" s="9">
        <v>2</v>
      </c>
      <c r="AN24" s="6" t="s">
        <v>64</v>
      </c>
      <c r="AO24" s="10" t="s">
        <v>267</v>
      </c>
      <c r="AQ24" s="9" t="str">
        <f>AO40</f>
        <v>Netherlands</v>
      </c>
      <c r="AR24" s="1">
        <f>H64</f>
        <v>2</v>
      </c>
      <c r="AS24" s="1">
        <f>G64</f>
        <v>6</v>
      </c>
      <c r="AT24" s="2"/>
      <c r="AU24" s="2"/>
      <c r="AV24" s="1">
        <f>G78</f>
        <v>3</v>
      </c>
      <c r="AW24" s="1">
        <f>H78</f>
        <v>3</v>
      </c>
      <c r="AX24" s="2"/>
      <c r="AY24" s="2"/>
      <c r="AZ24" s="2"/>
      <c r="BA24" s="2"/>
      <c r="BB24" s="2"/>
      <c r="BC24" s="2"/>
      <c r="BD24" s="3"/>
      <c r="BE24" s="1">
        <f>AR24+AV24</f>
        <v>5</v>
      </c>
      <c r="BF24" s="1">
        <f>-AS24-AW24</f>
        <v>-9</v>
      </c>
      <c r="BG24" s="1">
        <f t="shared" si="2"/>
        <v>-4</v>
      </c>
      <c r="BH24" s="1">
        <v>3</v>
      </c>
      <c r="BI24" s="1"/>
      <c r="BJ24" s="6" t="s">
        <v>69</v>
      </c>
      <c r="BK24" s="10" t="s">
        <v>192</v>
      </c>
    </row>
    <row r="25" spans="1:63">
      <c r="A25" s="22" t="s">
        <v>86</v>
      </c>
      <c r="B25" s="23">
        <v>0.4826388888888889</v>
      </c>
      <c r="C25" s="22">
        <v>1</v>
      </c>
      <c r="D25" s="22" t="str">
        <f>K28</f>
        <v>W&amp;U-21 (Group C)</v>
      </c>
      <c r="E25" s="22" t="str">
        <f>K30</f>
        <v>Poland</v>
      </c>
      <c r="F25" s="22" t="str">
        <f>K31</f>
        <v>Gemany U-21</v>
      </c>
      <c r="G25" s="22">
        <v>4</v>
      </c>
      <c r="H25" s="22">
        <v>6</v>
      </c>
      <c r="I25" s="22"/>
      <c r="K25" s="9" t="s">
        <v>173</v>
      </c>
      <c r="L25" s="9">
        <f>H8</f>
        <v>1</v>
      </c>
      <c r="M25" s="9">
        <f>G8</f>
        <v>10</v>
      </c>
      <c r="N25" s="13"/>
      <c r="O25" s="13"/>
      <c r="P25" s="9">
        <f>G27</f>
        <v>4</v>
      </c>
      <c r="Q25" s="9">
        <f>H27</f>
        <v>3</v>
      </c>
      <c r="R25" s="14"/>
      <c r="S25" s="9">
        <f>P25+L25</f>
        <v>5</v>
      </c>
      <c r="T25" s="9">
        <f>-Q25-M25</f>
        <v>-13</v>
      </c>
      <c r="U25" s="9">
        <f>T25+S25</f>
        <v>-8</v>
      </c>
      <c r="V25" s="9">
        <v>4</v>
      </c>
      <c r="W25" s="9">
        <v>2</v>
      </c>
      <c r="X25" s="7" t="s">
        <v>65</v>
      </c>
      <c r="Y25" s="102" t="s">
        <v>173</v>
      </c>
      <c r="AA25" s="9" t="str">
        <f>Schedule!Y30</f>
        <v>Germany u-21</v>
      </c>
      <c r="AB25" s="9">
        <f>Schedule!G54</f>
        <v>4</v>
      </c>
      <c r="AC25" s="9">
        <f>Schedule!H54</f>
        <v>3</v>
      </c>
      <c r="AD25" s="13"/>
      <c r="AE25" s="13"/>
      <c r="AF25" s="9">
        <f>Schedule!H35</f>
        <v>5</v>
      </c>
      <c r="AG25" s="9">
        <f>Schedule!G35</f>
        <v>1</v>
      </c>
      <c r="AH25" s="14"/>
      <c r="AI25" s="9">
        <f>AF25+AB25</f>
        <v>9</v>
      </c>
      <c r="AJ25" s="9">
        <f>-AG25-AC25</f>
        <v>-4</v>
      </c>
      <c r="AK25" s="9">
        <f>AJ25+AI25</f>
        <v>5</v>
      </c>
      <c r="AL25" s="9">
        <v>6</v>
      </c>
      <c r="AM25" s="9">
        <v>1</v>
      </c>
      <c r="AN25" s="6" t="s">
        <v>65</v>
      </c>
      <c r="AO25" s="10" t="s">
        <v>183</v>
      </c>
      <c r="AQ25" s="9" t="str">
        <f>AO45</f>
        <v>Russia</v>
      </c>
      <c r="AR25" s="1">
        <f>G79</f>
        <v>2</v>
      </c>
      <c r="AS25" s="1">
        <f>H79</f>
        <v>4</v>
      </c>
      <c r="AT25" s="1">
        <f>H65</f>
        <v>2</v>
      </c>
      <c r="AU25" s="1">
        <f>G65</f>
        <v>4</v>
      </c>
      <c r="AV25" s="2"/>
      <c r="AW25" s="2"/>
      <c r="AX25" s="2"/>
      <c r="AY25" s="2"/>
      <c r="AZ25" s="2"/>
      <c r="BA25" s="2"/>
      <c r="BB25" s="2"/>
      <c r="BC25" s="2"/>
      <c r="BD25" s="3"/>
      <c r="BE25" s="1">
        <f>AT25+AR25</f>
        <v>4</v>
      </c>
      <c r="BF25" s="1">
        <f>-AU25-AS25</f>
        <v>-8</v>
      </c>
      <c r="BG25" s="1">
        <f t="shared" si="2"/>
        <v>-4</v>
      </c>
      <c r="BH25" s="1">
        <v>2</v>
      </c>
      <c r="BI25" s="1"/>
      <c r="BJ25" s="6" t="s">
        <v>70</v>
      </c>
      <c r="BK25" s="10" t="s">
        <v>173</v>
      </c>
    </row>
    <row r="26" spans="1:63">
      <c r="A26" s="22" t="s">
        <v>87</v>
      </c>
      <c r="B26" s="23">
        <v>0.4826388888888889</v>
      </c>
      <c r="C26" s="22">
        <v>2</v>
      </c>
      <c r="D26" s="22" t="str">
        <f>K18</f>
        <v>W&amp;U-21 (Group A)</v>
      </c>
      <c r="E26" s="22" t="str">
        <f>K20</f>
        <v>Czech Republik</v>
      </c>
      <c r="F26" s="22" t="str">
        <f>K21</f>
        <v>Denmark</v>
      </c>
      <c r="G26" s="22">
        <v>4</v>
      </c>
      <c r="H26" s="22">
        <v>4</v>
      </c>
      <c r="I26" s="22"/>
      <c r="K26" s="9" t="s">
        <v>184</v>
      </c>
      <c r="L26" s="9">
        <f>G16</f>
        <v>1</v>
      </c>
      <c r="M26" s="9">
        <f>H16</f>
        <v>12</v>
      </c>
      <c r="N26" s="9">
        <f>H27</f>
        <v>3</v>
      </c>
      <c r="O26" s="9">
        <f>G27</f>
        <v>4</v>
      </c>
      <c r="P26" s="13"/>
      <c r="Q26" s="13"/>
      <c r="R26" s="14"/>
      <c r="S26" s="9">
        <f>L26+N26</f>
        <v>4</v>
      </c>
      <c r="T26" s="9">
        <f>-M26-O26</f>
        <v>-16</v>
      </c>
      <c r="U26" s="9">
        <f>T26+S26</f>
        <v>-12</v>
      </c>
      <c r="V26" s="9">
        <v>2</v>
      </c>
      <c r="W26" s="9">
        <v>3</v>
      </c>
      <c r="X26" s="7" t="s">
        <v>66</v>
      </c>
      <c r="Y26" s="102" t="s">
        <v>184</v>
      </c>
      <c r="AA26" s="9" t="str">
        <f>Schedule!Y21</f>
        <v>Denmark</v>
      </c>
      <c r="AB26" s="9">
        <f>Schedule!H43</f>
        <v>1</v>
      </c>
      <c r="AC26" s="9">
        <f>Schedule!G43</f>
        <v>9</v>
      </c>
      <c r="AD26" s="9">
        <f>Schedule!G35</f>
        <v>1</v>
      </c>
      <c r="AE26" s="9">
        <f>Schedule!H35</f>
        <v>5</v>
      </c>
      <c r="AF26" s="13"/>
      <c r="AG26" s="13"/>
      <c r="AH26" s="14"/>
      <c r="AI26" s="9">
        <f>AB26+AD26</f>
        <v>2</v>
      </c>
      <c r="AJ26" s="9">
        <f>-AC26-AE26</f>
        <v>-14</v>
      </c>
      <c r="AK26" s="9">
        <f>AJ26+AI26</f>
        <v>-12</v>
      </c>
      <c r="AL26" s="9">
        <v>2</v>
      </c>
      <c r="AM26" s="9">
        <v>3</v>
      </c>
      <c r="AN26" s="6" t="s">
        <v>66</v>
      </c>
      <c r="AO26" s="10" t="s">
        <v>182</v>
      </c>
    </row>
    <row r="27" spans="1:63">
      <c r="A27" s="22" t="s">
        <v>88</v>
      </c>
      <c r="B27" s="23">
        <v>0.4826388888888889</v>
      </c>
      <c r="C27" s="22">
        <v>3</v>
      </c>
      <c r="D27" s="22" t="str">
        <f>K23</f>
        <v>W&amp;U-21 (Group B)</v>
      </c>
      <c r="E27" s="22" t="str">
        <f>K25</f>
        <v>Russia</v>
      </c>
      <c r="F27" s="22" t="str">
        <f>K26</f>
        <v>Poland U-21</v>
      </c>
      <c r="G27" s="22">
        <v>4</v>
      </c>
      <c r="H27" s="22">
        <v>3</v>
      </c>
      <c r="I27" s="22"/>
    </row>
    <row r="28" spans="1:63">
      <c r="A28" s="20" t="s">
        <v>89</v>
      </c>
      <c r="B28" s="21">
        <v>0.50694444444444442</v>
      </c>
      <c r="C28" s="20">
        <v>1</v>
      </c>
      <c r="D28" s="20" t="str">
        <f>K43</f>
        <v>U-21M Group C</v>
      </c>
      <c r="E28" s="20" t="str">
        <f>K45</f>
        <v>Poland A</v>
      </c>
      <c r="F28" s="20" t="str">
        <f>K46</f>
        <v>Hungary</v>
      </c>
      <c r="G28" s="20">
        <v>5</v>
      </c>
      <c r="H28" s="20">
        <v>5</v>
      </c>
      <c r="I28" s="20"/>
      <c r="K28" s="9" t="s">
        <v>196</v>
      </c>
      <c r="L28" s="11" t="s">
        <v>14</v>
      </c>
      <c r="M28" s="12"/>
      <c r="N28" s="11" t="s">
        <v>15</v>
      </c>
      <c r="O28" s="12"/>
      <c r="P28" s="11" t="s">
        <v>60</v>
      </c>
      <c r="Q28" s="12"/>
      <c r="R28" s="9"/>
      <c r="S28" s="9" t="s">
        <v>26</v>
      </c>
      <c r="T28" s="9" t="s">
        <v>27</v>
      </c>
      <c r="U28" s="9" t="s">
        <v>28</v>
      </c>
      <c r="V28" s="9" t="s">
        <v>29</v>
      </c>
      <c r="W28" s="9" t="s">
        <v>30</v>
      </c>
      <c r="X28" s="5"/>
      <c r="Y28" s="102" t="s">
        <v>30</v>
      </c>
      <c r="AA28" s="9" t="s">
        <v>207</v>
      </c>
      <c r="AB28" s="11" t="s">
        <v>40</v>
      </c>
      <c r="AC28" s="12"/>
      <c r="AD28" s="11" t="s">
        <v>41</v>
      </c>
      <c r="AE28" s="12"/>
      <c r="AF28" s="11" t="s">
        <v>42</v>
      </c>
      <c r="AG28" s="12"/>
      <c r="AH28" s="9"/>
      <c r="AI28" s="9" t="s">
        <v>26</v>
      </c>
      <c r="AJ28" s="9" t="s">
        <v>27</v>
      </c>
      <c r="AK28" s="9" t="s">
        <v>28</v>
      </c>
      <c r="AL28" s="9" t="s">
        <v>29</v>
      </c>
      <c r="AM28" s="9" t="s">
        <v>30</v>
      </c>
      <c r="AO28" s="10" t="s">
        <v>30</v>
      </c>
    </row>
    <row r="29" spans="1:63">
      <c r="A29" s="20" t="s">
        <v>90</v>
      </c>
      <c r="B29" s="21">
        <v>0.50694444444444442</v>
      </c>
      <c r="C29" s="20">
        <v>2</v>
      </c>
      <c r="D29" s="20" t="str">
        <f>K33</f>
        <v>U21M Group A</v>
      </c>
      <c r="E29" s="20" t="str">
        <f>K35</f>
        <v>Lithuania</v>
      </c>
      <c r="F29" s="20" t="str">
        <f>K36</f>
        <v>Russia</v>
      </c>
      <c r="G29" s="20">
        <v>2</v>
      </c>
      <c r="H29" s="20">
        <v>5</v>
      </c>
      <c r="I29" s="20"/>
      <c r="K29" s="9" t="s">
        <v>174</v>
      </c>
      <c r="L29" s="13"/>
      <c r="M29" s="13"/>
      <c r="N29" s="9">
        <f>G9</f>
        <v>4</v>
      </c>
      <c r="O29" s="9">
        <f>H9</f>
        <v>4</v>
      </c>
      <c r="P29" s="9">
        <f>H17</f>
        <v>3</v>
      </c>
      <c r="Q29" s="9">
        <f>G17</f>
        <v>1</v>
      </c>
      <c r="R29" s="14"/>
      <c r="S29" s="9">
        <f>N29+P29</f>
        <v>7</v>
      </c>
      <c r="T29" s="9">
        <f>-Q29-O29</f>
        <v>-5</v>
      </c>
      <c r="U29" s="9">
        <f>T29+S29</f>
        <v>2</v>
      </c>
      <c r="V29" s="9">
        <v>5</v>
      </c>
      <c r="W29" s="9">
        <v>1</v>
      </c>
      <c r="X29" s="7" t="s">
        <v>64</v>
      </c>
      <c r="Y29" s="102" t="s">
        <v>174</v>
      </c>
      <c r="AA29" s="9" t="str">
        <f>Schedule!Y29</f>
        <v>Italy</v>
      </c>
      <c r="AB29" s="13"/>
      <c r="AC29" s="13"/>
      <c r="AD29" s="9">
        <f>Schedule!H52</f>
        <v>9</v>
      </c>
      <c r="AE29" s="9">
        <f>Schedule!G52</f>
        <v>2</v>
      </c>
      <c r="AF29" s="9">
        <f>Schedule!G44</f>
        <v>7</v>
      </c>
      <c r="AG29" s="9">
        <f>Schedule!H44</f>
        <v>2</v>
      </c>
      <c r="AH29" s="14"/>
      <c r="AI29" s="9">
        <f>AD29+AF29</f>
        <v>16</v>
      </c>
      <c r="AJ29" s="9">
        <f>-AE29-AG29</f>
        <v>-4</v>
      </c>
      <c r="AK29" s="9">
        <f>AJ29+AI29</f>
        <v>12</v>
      </c>
      <c r="AL29" s="9">
        <v>6</v>
      </c>
      <c r="AM29" s="9">
        <v>1</v>
      </c>
      <c r="AN29" s="6" t="s">
        <v>64</v>
      </c>
      <c r="AO29" s="10" t="s">
        <v>174</v>
      </c>
    </row>
    <row r="30" spans="1:63">
      <c r="A30" s="20" t="s">
        <v>91</v>
      </c>
      <c r="B30" s="21">
        <v>0.50694444444444442</v>
      </c>
      <c r="C30" s="20">
        <v>3</v>
      </c>
      <c r="D30" s="20" t="str">
        <f>K38</f>
        <v>U-21M Group B</v>
      </c>
      <c r="E30" s="20" t="str">
        <f>K40</f>
        <v xml:space="preserve">Italy </v>
      </c>
      <c r="F30" s="20" t="str">
        <f>K41</f>
        <v>Poland B</v>
      </c>
      <c r="G30" s="20">
        <v>5</v>
      </c>
      <c r="H30" s="20">
        <v>3</v>
      </c>
      <c r="I30" s="20"/>
      <c r="K30" s="9" t="s">
        <v>175</v>
      </c>
      <c r="L30" s="9">
        <f>H9</f>
        <v>4</v>
      </c>
      <c r="M30" s="9">
        <f>G9</f>
        <v>4</v>
      </c>
      <c r="N30" s="13"/>
      <c r="O30" s="13"/>
      <c r="P30" s="9">
        <f>G25</f>
        <v>4</v>
      </c>
      <c r="Q30" s="9">
        <f>H25</f>
        <v>6</v>
      </c>
      <c r="R30" s="14"/>
      <c r="S30" s="9">
        <f>P30+L30</f>
        <v>8</v>
      </c>
      <c r="T30" s="9">
        <f>-M30-Q30</f>
        <v>-10</v>
      </c>
      <c r="U30" s="9">
        <f>T30+S30</f>
        <v>-2</v>
      </c>
      <c r="V30" s="9">
        <v>2</v>
      </c>
      <c r="W30" s="9">
        <v>3</v>
      </c>
      <c r="X30" s="7" t="s">
        <v>65</v>
      </c>
      <c r="Y30" s="102" t="s">
        <v>265</v>
      </c>
      <c r="AA30" s="9" t="str">
        <f>Schedule!Y20</f>
        <v>Czech Republik</v>
      </c>
      <c r="AB30" s="9">
        <f>Schedule!G52</f>
        <v>2</v>
      </c>
      <c r="AC30" s="9">
        <f>Schedule!H52</f>
        <v>9</v>
      </c>
      <c r="AD30" s="13"/>
      <c r="AE30" s="13"/>
      <c r="AF30" s="9">
        <f>Schedule!H36</f>
        <v>6</v>
      </c>
      <c r="AG30" s="9">
        <f>Schedule!G36</f>
        <v>5</v>
      </c>
      <c r="AH30" s="14"/>
      <c r="AI30" s="9">
        <f>AF30+AB30</f>
        <v>8</v>
      </c>
      <c r="AJ30" s="9">
        <f>-AG30-AC30</f>
        <v>-14</v>
      </c>
      <c r="AK30" s="9">
        <f>AJ30+AI30</f>
        <v>-6</v>
      </c>
      <c r="AL30" s="9">
        <v>4</v>
      </c>
      <c r="AM30" s="9">
        <v>2</v>
      </c>
      <c r="AN30" s="6" t="s">
        <v>65</v>
      </c>
      <c r="AO30" s="10" t="s">
        <v>277</v>
      </c>
    </row>
    <row r="31" spans="1:63">
      <c r="A31" s="22" t="s">
        <v>92</v>
      </c>
      <c r="B31" s="23">
        <v>0.53125</v>
      </c>
      <c r="C31" s="22">
        <v>1</v>
      </c>
      <c r="D31" s="22" t="str">
        <f>AA2</f>
        <v>Men Group D</v>
      </c>
      <c r="E31" s="22" t="str">
        <f>AA6</f>
        <v>Czech Republic</v>
      </c>
      <c r="F31" s="22" t="str">
        <f>AA5</f>
        <v>Sweden</v>
      </c>
      <c r="G31" s="22">
        <v>3</v>
      </c>
      <c r="H31" s="22">
        <v>3</v>
      </c>
      <c r="I31" s="22"/>
      <c r="J31" s="101"/>
      <c r="K31" s="9" t="s">
        <v>185</v>
      </c>
      <c r="L31" s="9">
        <f>G17</f>
        <v>1</v>
      </c>
      <c r="M31" s="9">
        <f>H17</f>
        <v>3</v>
      </c>
      <c r="N31" s="9">
        <f>H23</f>
        <v>2</v>
      </c>
      <c r="O31" s="9">
        <f>G23</f>
        <v>4</v>
      </c>
      <c r="P31" s="13"/>
      <c r="Q31" s="13"/>
      <c r="R31" s="14"/>
      <c r="S31" s="9">
        <f>L31+N31</f>
        <v>3</v>
      </c>
      <c r="T31" s="9">
        <f>-O31-M31</f>
        <v>-7</v>
      </c>
      <c r="U31" s="9">
        <f>T31+S31</f>
        <v>-4</v>
      </c>
      <c r="V31" s="9">
        <v>1</v>
      </c>
      <c r="W31" s="9">
        <v>2</v>
      </c>
      <c r="X31" s="5" t="s">
        <v>66</v>
      </c>
      <c r="Y31" s="102" t="s">
        <v>175</v>
      </c>
      <c r="AA31" s="9" t="str">
        <f>Schedule!Y26</f>
        <v>Poland U-21</v>
      </c>
      <c r="AB31" s="9">
        <f>Schedule!H44</f>
        <v>2</v>
      </c>
      <c r="AC31" s="9">
        <f>Schedule!G44</f>
        <v>7</v>
      </c>
      <c r="AD31" s="9">
        <f>Schedule!G36</f>
        <v>5</v>
      </c>
      <c r="AE31" s="9">
        <f>Schedule!H36</f>
        <v>6</v>
      </c>
      <c r="AF31" s="13"/>
      <c r="AG31" s="13"/>
      <c r="AH31" s="14"/>
      <c r="AI31" s="9">
        <f>AB31+AD31</f>
        <v>7</v>
      </c>
      <c r="AJ31" s="9">
        <f>-AC31-AE31</f>
        <v>-13</v>
      </c>
      <c r="AK31" s="9">
        <f>AJ31+AI31</f>
        <v>-6</v>
      </c>
      <c r="AL31" s="9">
        <v>2</v>
      </c>
      <c r="AM31" s="9">
        <v>3</v>
      </c>
      <c r="AN31" s="6" t="s">
        <v>66</v>
      </c>
      <c r="AO31" s="10" t="s">
        <v>184</v>
      </c>
    </row>
    <row r="32" spans="1:63">
      <c r="A32" s="22" t="s">
        <v>93</v>
      </c>
      <c r="B32" s="23">
        <v>0.53125</v>
      </c>
      <c r="C32" s="22">
        <v>2</v>
      </c>
      <c r="D32" s="22" t="str">
        <f>AA8</f>
        <v>Men Group E</v>
      </c>
      <c r="E32" s="22" t="str">
        <f>AA11</f>
        <v>Lithuania</v>
      </c>
      <c r="F32" s="22" t="str">
        <f>AA10</f>
        <v>Denmark</v>
      </c>
      <c r="G32" s="22">
        <v>0</v>
      </c>
      <c r="H32" s="22">
        <v>8</v>
      </c>
      <c r="I32" s="22"/>
      <c r="J32" s="101"/>
    </row>
    <row r="33" spans="1:41">
      <c r="A33" s="22" t="s">
        <v>94</v>
      </c>
      <c r="B33" s="23">
        <v>0.53125</v>
      </c>
      <c r="C33" s="22">
        <v>3</v>
      </c>
      <c r="D33" s="22" t="str">
        <f>AA13</f>
        <v>Men Group F</v>
      </c>
      <c r="E33" s="22" t="str">
        <f>AA16</f>
        <v>Russia</v>
      </c>
      <c r="F33" s="22" t="str">
        <f>AA15</f>
        <v>Poland</v>
      </c>
      <c r="G33" s="22">
        <v>1</v>
      </c>
      <c r="H33" s="22">
        <v>6</v>
      </c>
      <c r="I33" s="22"/>
      <c r="J33" s="101"/>
      <c r="K33" s="9" t="s">
        <v>186</v>
      </c>
      <c r="L33" s="11" t="s">
        <v>16</v>
      </c>
      <c r="M33" s="12"/>
      <c r="N33" s="11" t="s">
        <v>17</v>
      </c>
      <c r="O33" s="12"/>
      <c r="P33" s="11" t="s">
        <v>61</v>
      </c>
      <c r="Q33" s="12"/>
      <c r="R33" s="9"/>
      <c r="S33" s="9" t="s">
        <v>26</v>
      </c>
      <c r="T33" s="9" t="s">
        <v>27</v>
      </c>
      <c r="U33" s="9" t="s">
        <v>28</v>
      </c>
      <c r="V33" s="9" t="s">
        <v>29</v>
      </c>
      <c r="W33" s="9" t="s">
        <v>30</v>
      </c>
      <c r="X33" s="5"/>
      <c r="Y33" s="102" t="s">
        <v>30</v>
      </c>
      <c r="AA33" s="9" t="s">
        <v>208</v>
      </c>
      <c r="AB33" s="11" t="s">
        <v>37</v>
      </c>
      <c r="AC33" s="12"/>
      <c r="AD33" s="11" t="s">
        <v>38</v>
      </c>
      <c r="AE33" s="12"/>
      <c r="AF33" s="11" t="s">
        <v>39</v>
      </c>
      <c r="AG33" s="12"/>
      <c r="AH33" s="9"/>
      <c r="AI33" s="9" t="s">
        <v>26</v>
      </c>
      <c r="AJ33" s="9" t="s">
        <v>27</v>
      </c>
      <c r="AK33" s="9" t="s">
        <v>28</v>
      </c>
      <c r="AL33" s="9" t="s">
        <v>29</v>
      </c>
      <c r="AM33" s="9" t="s">
        <v>30</v>
      </c>
      <c r="AO33" s="10" t="s">
        <v>30</v>
      </c>
    </row>
    <row r="34" spans="1:41">
      <c r="A34" s="24" t="s">
        <v>95</v>
      </c>
      <c r="B34" s="25">
        <v>0.55555555555555558</v>
      </c>
      <c r="C34" s="24">
        <v>1</v>
      </c>
      <c r="D34" s="24" t="str">
        <f>Schedule!AA18</f>
        <v>W&amp;U-21 (Group D)</v>
      </c>
      <c r="E34" s="24" t="str">
        <f>Schedule!AA21</f>
        <v>Poland</v>
      </c>
      <c r="F34" s="24" t="str">
        <f>Schedule!AA20</f>
        <v>Russia</v>
      </c>
      <c r="G34" s="24">
        <v>6</v>
      </c>
      <c r="H34" s="24">
        <v>3</v>
      </c>
      <c r="I34" s="24"/>
      <c r="J34" s="101"/>
      <c r="K34" s="9" t="s">
        <v>171</v>
      </c>
      <c r="L34" s="13"/>
      <c r="M34" s="13"/>
      <c r="N34" s="9">
        <f>G10</f>
        <v>9</v>
      </c>
      <c r="O34" s="9">
        <f>H10</f>
        <v>2</v>
      </c>
      <c r="P34" s="9">
        <f>H21</f>
        <v>5</v>
      </c>
      <c r="Q34" s="9">
        <f>G21</f>
        <v>1</v>
      </c>
      <c r="R34" s="14"/>
      <c r="S34" s="9">
        <f>N34+P34</f>
        <v>14</v>
      </c>
      <c r="T34" s="9">
        <f>-O34-Q34</f>
        <v>-3</v>
      </c>
      <c r="U34" s="9">
        <f>T34+S34</f>
        <v>11</v>
      </c>
      <c r="V34" s="9">
        <v>6</v>
      </c>
      <c r="W34" s="9"/>
      <c r="X34" s="7" t="s">
        <v>64</v>
      </c>
      <c r="Y34" s="102" t="s">
        <v>171</v>
      </c>
      <c r="AA34" s="9" t="str">
        <f>Schedule!Y34</f>
        <v>Germany</v>
      </c>
      <c r="AB34" s="13"/>
      <c r="AC34" s="13"/>
      <c r="AD34" s="9">
        <f>Schedule!H56</f>
        <v>5</v>
      </c>
      <c r="AE34" s="9">
        <f>Schedule!G56</f>
        <v>2</v>
      </c>
      <c r="AF34" s="9">
        <f>Schedule!G48</f>
        <v>7</v>
      </c>
      <c r="AG34" s="9">
        <f>Schedule!H48</f>
        <v>1</v>
      </c>
      <c r="AH34" s="14"/>
      <c r="AI34" s="9">
        <f>AD34+AF34</f>
        <v>12</v>
      </c>
      <c r="AJ34" s="9">
        <f>-AE34-AG34</f>
        <v>-3</v>
      </c>
      <c r="AK34" s="9">
        <f>AJ34+AI34</f>
        <v>9</v>
      </c>
      <c r="AL34" s="9">
        <v>6</v>
      </c>
      <c r="AM34" s="9">
        <v>1</v>
      </c>
      <c r="AN34" s="6" t="s">
        <v>64</v>
      </c>
      <c r="AO34" s="10" t="s">
        <v>171</v>
      </c>
    </row>
    <row r="35" spans="1:41">
      <c r="A35" s="20" t="s">
        <v>96</v>
      </c>
      <c r="B35" s="21">
        <v>0.55555555555555558</v>
      </c>
      <c r="C35" s="20">
        <v>2</v>
      </c>
      <c r="D35" s="20" t="str">
        <f>Schedule!AA23</f>
        <v>W&amp;U-21 (Group E)</v>
      </c>
      <c r="E35" s="20" t="str">
        <f>Schedule!AA26</f>
        <v>Denmark</v>
      </c>
      <c r="F35" s="20" t="str">
        <f>Schedule!AA25</f>
        <v>Germany u-21</v>
      </c>
      <c r="G35" s="20">
        <v>1</v>
      </c>
      <c r="H35" s="20">
        <v>5</v>
      </c>
      <c r="I35" s="20"/>
      <c r="J35" s="101"/>
      <c r="K35" s="9" t="s">
        <v>176</v>
      </c>
      <c r="L35" s="9">
        <f>H10</f>
        <v>2</v>
      </c>
      <c r="M35" s="9">
        <f>G10</f>
        <v>9</v>
      </c>
      <c r="N35" s="13"/>
      <c r="O35" s="13"/>
      <c r="P35" s="9">
        <f>G29</f>
        <v>2</v>
      </c>
      <c r="Q35" s="9">
        <f>H29</f>
        <v>5</v>
      </c>
      <c r="R35" s="14"/>
      <c r="S35" s="9">
        <f>P35+L35</f>
        <v>4</v>
      </c>
      <c r="T35" s="9">
        <f>-Q35-M35</f>
        <v>-14</v>
      </c>
      <c r="U35" s="9">
        <f>T35+S35</f>
        <v>-10</v>
      </c>
      <c r="V35" s="9">
        <v>2</v>
      </c>
      <c r="W35" s="9"/>
      <c r="X35" s="7" t="s">
        <v>65</v>
      </c>
      <c r="Y35" s="102" t="s">
        <v>173</v>
      </c>
      <c r="AA35" s="9" t="str">
        <f>Schedule!Y40</f>
        <v>Denmark</v>
      </c>
      <c r="AB35" s="9">
        <f>Schedule!G56</f>
        <v>2</v>
      </c>
      <c r="AC35" s="9">
        <f>Schedule!H56</f>
        <v>5</v>
      </c>
      <c r="AD35" s="13"/>
      <c r="AE35" s="13"/>
      <c r="AF35" s="9">
        <f>Schedule!H37</f>
        <v>3</v>
      </c>
      <c r="AG35" s="9">
        <f>Schedule!G37</f>
        <v>4</v>
      </c>
      <c r="AH35" s="14"/>
      <c r="AI35" s="9">
        <f>AF35+AB35</f>
        <v>5</v>
      </c>
      <c r="AJ35" s="9">
        <f>-AG35-AC35</f>
        <v>-9</v>
      </c>
      <c r="AK35" s="9">
        <f>AJ35+AI35</f>
        <v>-4</v>
      </c>
      <c r="AL35" s="9">
        <v>2</v>
      </c>
      <c r="AM35" s="9">
        <v>3</v>
      </c>
      <c r="AN35" s="6" t="s">
        <v>65</v>
      </c>
      <c r="AO35" s="10" t="s">
        <v>192</v>
      </c>
    </row>
    <row r="36" spans="1:41">
      <c r="A36" s="20" t="s">
        <v>97</v>
      </c>
      <c r="B36" s="21">
        <v>0.55555555555555558</v>
      </c>
      <c r="C36" s="20">
        <v>3</v>
      </c>
      <c r="D36" s="20" t="str">
        <f>Schedule!AA28</f>
        <v>W&amp;U-21 (Group F)</v>
      </c>
      <c r="E36" s="20" t="str">
        <f>Schedule!AA31</f>
        <v>Poland U-21</v>
      </c>
      <c r="F36" s="20" t="str">
        <f>Schedule!AA30</f>
        <v>Czech Republik</v>
      </c>
      <c r="G36" s="20">
        <v>5</v>
      </c>
      <c r="H36" s="20">
        <v>6</v>
      </c>
      <c r="I36" s="20"/>
      <c r="J36" s="101"/>
      <c r="K36" s="9" t="s">
        <v>173</v>
      </c>
      <c r="L36" s="9">
        <f>G21</f>
        <v>1</v>
      </c>
      <c r="M36" s="9">
        <f>H21</f>
        <v>5</v>
      </c>
      <c r="N36" s="9">
        <f>H29</f>
        <v>5</v>
      </c>
      <c r="O36" s="9">
        <f>G29</f>
        <v>2</v>
      </c>
      <c r="P36" s="13"/>
      <c r="Q36" s="13"/>
      <c r="R36" s="14"/>
      <c r="S36" s="9">
        <f>L36+N36</f>
        <v>6</v>
      </c>
      <c r="T36" s="9">
        <f>-M36-O36</f>
        <v>-7</v>
      </c>
      <c r="U36" s="9">
        <f>T36+S36</f>
        <v>-1</v>
      </c>
      <c r="V36" s="9">
        <v>4</v>
      </c>
      <c r="W36" s="9"/>
      <c r="X36" s="7" t="s">
        <v>66</v>
      </c>
      <c r="Y36" s="102" t="s">
        <v>176</v>
      </c>
      <c r="AA36" s="9" t="str">
        <f>Schedule!Y46</f>
        <v>Hungary</v>
      </c>
      <c r="AB36" s="9">
        <f>Schedule!H48</f>
        <v>1</v>
      </c>
      <c r="AC36" s="9">
        <f>Schedule!G48</f>
        <v>7</v>
      </c>
      <c r="AD36" s="9">
        <f>Schedule!G37</f>
        <v>4</v>
      </c>
      <c r="AE36" s="9">
        <f>Schedule!H37</f>
        <v>3</v>
      </c>
      <c r="AF36" s="13"/>
      <c r="AG36" s="13"/>
      <c r="AH36" s="14"/>
      <c r="AI36" s="9">
        <f>AB36+AD36</f>
        <v>5</v>
      </c>
      <c r="AJ36" s="9">
        <f>-AC36-AE36</f>
        <v>-10</v>
      </c>
      <c r="AK36" s="9">
        <f>AJ36+AI36</f>
        <v>-5</v>
      </c>
      <c r="AL36" s="9">
        <v>4</v>
      </c>
      <c r="AM36" s="9">
        <v>2</v>
      </c>
      <c r="AN36" s="6" t="s">
        <v>66</v>
      </c>
      <c r="AO36" s="10" t="s">
        <v>182</v>
      </c>
    </row>
    <row r="37" spans="1:41">
      <c r="A37" s="22" t="s">
        <v>98</v>
      </c>
      <c r="B37" s="23">
        <v>0.57986111111111105</v>
      </c>
      <c r="C37" s="22">
        <v>1</v>
      </c>
      <c r="D37" s="22" t="str">
        <f>Schedule!AA33</f>
        <v>U21M Group D</v>
      </c>
      <c r="E37" s="22" t="str">
        <f>Schedule!AA36</f>
        <v>Hungary</v>
      </c>
      <c r="F37" s="22" t="str">
        <f>Schedule!AA35</f>
        <v>Denmark</v>
      </c>
      <c r="G37" s="22">
        <v>4</v>
      </c>
      <c r="H37" s="22">
        <v>3</v>
      </c>
      <c r="I37" s="22"/>
      <c r="J37" s="101"/>
    </row>
    <row r="38" spans="1:41">
      <c r="A38" s="22" t="s">
        <v>99</v>
      </c>
      <c r="B38" s="23">
        <v>0.57986111111111105</v>
      </c>
      <c r="C38" s="22">
        <v>2</v>
      </c>
      <c r="D38" s="22" t="str">
        <f>Schedule!AA38</f>
        <v>U21M Group E</v>
      </c>
      <c r="E38" s="22" t="str">
        <f>Schedule!AA41</f>
        <v>Lithuania</v>
      </c>
      <c r="F38" s="22" t="str">
        <f>Schedule!AA40</f>
        <v>Netherlands</v>
      </c>
      <c r="G38" s="22">
        <v>4</v>
      </c>
      <c r="H38" s="22">
        <v>9</v>
      </c>
      <c r="I38" s="22"/>
      <c r="J38" s="101"/>
      <c r="K38" s="9" t="s">
        <v>189</v>
      </c>
      <c r="L38" s="11" t="s">
        <v>18</v>
      </c>
      <c r="M38" s="12"/>
      <c r="N38" s="11" t="s">
        <v>19</v>
      </c>
      <c r="O38" s="12"/>
      <c r="P38" s="11" t="s">
        <v>62</v>
      </c>
      <c r="Q38" s="12"/>
      <c r="R38" s="9"/>
      <c r="S38" s="9" t="s">
        <v>26</v>
      </c>
      <c r="T38" s="9" t="s">
        <v>27</v>
      </c>
      <c r="U38" s="9" t="s">
        <v>28</v>
      </c>
      <c r="V38" s="9" t="s">
        <v>29</v>
      </c>
      <c r="W38" s="9" t="s">
        <v>30</v>
      </c>
      <c r="X38" s="5"/>
      <c r="Y38" s="102" t="s">
        <v>30</v>
      </c>
      <c r="AA38" s="9" t="s">
        <v>209</v>
      </c>
      <c r="AB38" s="11" t="s">
        <v>34</v>
      </c>
      <c r="AC38" s="12"/>
      <c r="AD38" s="11" t="s">
        <v>35</v>
      </c>
      <c r="AE38" s="12"/>
      <c r="AF38" s="11" t="s">
        <v>36</v>
      </c>
      <c r="AG38" s="12"/>
      <c r="AH38" s="9"/>
      <c r="AI38" s="9" t="s">
        <v>26</v>
      </c>
      <c r="AJ38" s="9" t="s">
        <v>27</v>
      </c>
      <c r="AK38" s="9" t="s">
        <v>28</v>
      </c>
      <c r="AL38" s="9" t="s">
        <v>29</v>
      </c>
      <c r="AM38" s="9" t="s">
        <v>30</v>
      </c>
      <c r="AO38" s="10" t="s">
        <v>30</v>
      </c>
    </row>
    <row r="39" spans="1:41">
      <c r="A39" s="22" t="s">
        <v>100</v>
      </c>
      <c r="B39" s="23">
        <v>0.57986111111111105</v>
      </c>
      <c r="C39" s="22">
        <v>3</v>
      </c>
      <c r="D39" s="22" t="str">
        <f>Schedule!AA43</f>
        <v>U21M Group F</v>
      </c>
      <c r="E39" s="22" t="str">
        <f>Schedule!AA46</f>
        <v>Poland B</v>
      </c>
      <c r="F39" s="22" t="str">
        <f>Schedule!AA45</f>
        <v>Russia</v>
      </c>
      <c r="G39" s="22">
        <v>1</v>
      </c>
      <c r="H39" s="22">
        <v>5</v>
      </c>
      <c r="I39" s="22"/>
      <c r="J39" s="101"/>
      <c r="K39" s="9" t="s">
        <v>187</v>
      </c>
      <c r="L39" s="13"/>
      <c r="M39" s="13"/>
      <c r="N39" s="9">
        <f>G11</f>
        <v>3</v>
      </c>
      <c r="O39" s="9">
        <f>H11</f>
        <v>3</v>
      </c>
      <c r="P39" s="9">
        <f>H19</f>
        <v>2</v>
      </c>
      <c r="Q39" s="9">
        <f>G19</f>
        <v>2</v>
      </c>
      <c r="R39" s="14"/>
      <c r="S39" s="9">
        <f>N39+P39</f>
        <v>5</v>
      </c>
      <c r="T39" s="9">
        <f>-O39-Q39</f>
        <v>-5</v>
      </c>
      <c r="U39" s="9">
        <f>T39+S39</f>
        <v>0</v>
      </c>
      <c r="V39" s="9">
        <v>4</v>
      </c>
      <c r="W39" s="9"/>
      <c r="X39" s="7" t="s">
        <v>64</v>
      </c>
      <c r="Y39" s="102" t="s">
        <v>174</v>
      </c>
      <c r="AA39" s="9" t="str">
        <f>Schedule!Y39</f>
        <v>Italy</v>
      </c>
      <c r="AB39" s="13"/>
      <c r="AC39" s="13"/>
      <c r="AD39" s="9">
        <f>Schedule!H57</f>
        <v>7</v>
      </c>
      <c r="AE39" s="9">
        <f>Schedule!G57</f>
        <v>4</v>
      </c>
      <c r="AF39" s="9">
        <f>Schedule!G46</f>
        <v>11</v>
      </c>
      <c r="AG39" s="9">
        <f>Schedule!H46</f>
        <v>2</v>
      </c>
      <c r="AH39" s="14"/>
      <c r="AI39" s="9">
        <f>AD39+AF39</f>
        <v>18</v>
      </c>
      <c r="AJ39" s="9">
        <f>-AE39-AG39</f>
        <v>-6</v>
      </c>
      <c r="AK39" s="9">
        <f>AJ39+AI39</f>
        <v>12</v>
      </c>
      <c r="AL39" s="9">
        <v>6</v>
      </c>
      <c r="AM39" s="9">
        <v>1</v>
      </c>
      <c r="AN39" s="6" t="s">
        <v>64</v>
      </c>
      <c r="AO39" s="10" t="s">
        <v>174</v>
      </c>
    </row>
    <row r="40" spans="1:41">
      <c r="A40" s="20" t="s">
        <v>101</v>
      </c>
      <c r="B40" s="21">
        <v>0.60416666666666663</v>
      </c>
      <c r="C40" s="20">
        <v>1</v>
      </c>
      <c r="D40" s="20" t="str">
        <f>AA8</f>
        <v>Men Group E</v>
      </c>
      <c r="E40" s="20" t="str">
        <f>AA9</f>
        <v>Germany</v>
      </c>
      <c r="F40" s="20" t="str">
        <f>AA11</f>
        <v>Lithuania</v>
      </c>
      <c r="G40" s="20">
        <v>17</v>
      </c>
      <c r="H40" s="20">
        <v>1</v>
      </c>
      <c r="I40" s="20"/>
      <c r="J40" s="101"/>
      <c r="K40" s="9" t="s">
        <v>188</v>
      </c>
      <c r="L40" s="9">
        <f>H11</f>
        <v>3</v>
      </c>
      <c r="M40" s="9">
        <f>G11</f>
        <v>3</v>
      </c>
      <c r="N40" s="13"/>
      <c r="O40" s="13"/>
      <c r="P40" s="9">
        <f>G30</f>
        <v>5</v>
      </c>
      <c r="Q40" s="9">
        <f>H30</f>
        <v>3</v>
      </c>
      <c r="R40" s="14"/>
      <c r="S40" s="9">
        <f>P40+L40</f>
        <v>8</v>
      </c>
      <c r="T40" s="9">
        <f>-Q40-M40</f>
        <v>-6</v>
      </c>
      <c r="U40" s="9">
        <f>T40+S40</f>
        <v>2</v>
      </c>
      <c r="V40" s="9">
        <v>5</v>
      </c>
      <c r="W40" s="9"/>
      <c r="X40" s="7" t="s">
        <v>65</v>
      </c>
      <c r="Y40" s="102" t="s">
        <v>182</v>
      </c>
      <c r="AA40" s="9" t="str">
        <f>Schedule!Y45</f>
        <v>Netherlands</v>
      </c>
      <c r="AB40" s="9">
        <f>Schedule!G57</f>
        <v>4</v>
      </c>
      <c r="AC40" s="9">
        <f>Schedule!H57</f>
        <v>7</v>
      </c>
      <c r="AD40" s="13"/>
      <c r="AE40" s="13"/>
      <c r="AF40" s="9">
        <f>Schedule!H38</f>
        <v>9</v>
      </c>
      <c r="AG40" s="9">
        <f>Schedule!G38</f>
        <v>4</v>
      </c>
      <c r="AH40" s="14"/>
      <c r="AI40" s="9">
        <f>AF40+AB40</f>
        <v>13</v>
      </c>
      <c r="AJ40" s="9">
        <f>-AG40-AC40</f>
        <v>-11</v>
      </c>
      <c r="AK40" s="9">
        <f>AJ40+AI40</f>
        <v>2</v>
      </c>
      <c r="AL40" s="9">
        <v>4</v>
      </c>
      <c r="AM40" s="9">
        <v>2</v>
      </c>
      <c r="AN40" s="6" t="s">
        <v>65</v>
      </c>
      <c r="AO40" s="10" t="s">
        <v>177</v>
      </c>
    </row>
    <row r="41" spans="1:41">
      <c r="A41" s="20" t="s">
        <v>102</v>
      </c>
      <c r="B41" s="21">
        <v>0.60416666666666663</v>
      </c>
      <c r="C41" s="20">
        <v>2</v>
      </c>
      <c r="D41" s="20" t="str">
        <f>AA13</f>
        <v>Men Group F</v>
      </c>
      <c r="E41" s="20" t="str">
        <f>AA14</f>
        <v>Netherlands</v>
      </c>
      <c r="F41" s="20" t="str">
        <f>AA16</f>
        <v>Russia</v>
      </c>
      <c r="G41" s="20">
        <v>14</v>
      </c>
      <c r="H41" s="20">
        <v>2</v>
      </c>
      <c r="I41" s="20"/>
      <c r="J41" s="101"/>
      <c r="K41" s="9" t="s">
        <v>193</v>
      </c>
      <c r="L41" s="9">
        <f>G19</f>
        <v>2</v>
      </c>
      <c r="M41" s="9">
        <f>H19</f>
        <v>2</v>
      </c>
      <c r="N41" s="9">
        <f>H30</f>
        <v>3</v>
      </c>
      <c r="O41" s="9">
        <f>G30</f>
        <v>5</v>
      </c>
      <c r="P41" s="13"/>
      <c r="Q41" s="13"/>
      <c r="R41" s="14"/>
      <c r="S41" s="9">
        <f>L41+N41</f>
        <v>5</v>
      </c>
      <c r="T41" s="9">
        <f>-M41-O41</f>
        <v>-7</v>
      </c>
      <c r="U41" s="9">
        <f>T41+S41</f>
        <v>-2</v>
      </c>
      <c r="V41" s="9">
        <v>3</v>
      </c>
      <c r="W41" s="9"/>
      <c r="X41" s="7" t="s">
        <v>66</v>
      </c>
      <c r="Y41" s="102" t="s">
        <v>193</v>
      </c>
      <c r="AA41" s="9" t="str">
        <f>Schedule!Y36</f>
        <v>Lithuania</v>
      </c>
      <c r="AB41" s="9">
        <f>Schedule!H46</f>
        <v>2</v>
      </c>
      <c r="AC41" s="9">
        <f>Schedule!G46</f>
        <v>11</v>
      </c>
      <c r="AD41" s="9">
        <f>Schedule!G38</f>
        <v>4</v>
      </c>
      <c r="AE41" s="9">
        <f>Schedule!H38</f>
        <v>9</v>
      </c>
      <c r="AF41" s="13"/>
      <c r="AG41" s="13"/>
      <c r="AH41" s="14"/>
      <c r="AI41" s="9">
        <f>AB41+AD41</f>
        <v>6</v>
      </c>
      <c r="AJ41" s="9">
        <f>-AC41-AE41</f>
        <v>-20</v>
      </c>
      <c r="AK41" s="9">
        <f>AJ41+AI41</f>
        <v>-14</v>
      </c>
      <c r="AL41" s="9">
        <v>2</v>
      </c>
      <c r="AM41" s="9">
        <v>3</v>
      </c>
      <c r="AN41" s="6" t="s">
        <v>66</v>
      </c>
      <c r="AO41" s="10" t="s">
        <v>176</v>
      </c>
    </row>
    <row r="42" spans="1:41">
      <c r="A42" s="20" t="s">
        <v>103</v>
      </c>
      <c r="B42" s="21">
        <v>0.60416666666666663</v>
      </c>
      <c r="C42" s="20">
        <v>3</v>
      </c>
      <c r="D42" s="20" t="str">
        <f>AA2</f>
        <v>Men Group D</v>
      </c>
      <c r="E42" s="20" t="str">
        <f>AA4</f>
        <v>Italy</v>
      </c>
      <c r="F42" s="20" t="str">
        <f>AA6</f>
        <v>Czech Republic</v>
      </c>
      <c r="G42" s="20">
        <v>8</v>
      </c>
      <c r="H42" s="20">
        <v>1</v>
      </c>
      <c r="I42" s="20"/>
      <c r="J42" s="101"/>
    </row>
    <row r="43" spans="1:41">
      <c r="A43" s="22" t="s">
        <v>104</v>
      </c>
      <c r="B43" s="23">
        <v>0.62847222222222221</v>
      </c>
      <c r="C43" s="22">
        <v>1</v>
      </c>
      <c r="D43" s="22" t="str">
        <f>Schedule!AA23</f>
        <v>W&amp;U-21 (Group E)</v>
      </c>
      <c r="E43" s="22" t="str">
        <f>Schedule!AA24</f>
        <v>Great Britain</v>
      </c>
      <c r="F43" s="22" t="str">
        <f>Schedule!AA26</f>
        <v>Denmark</v>
      </c>
      <c r="G43" s="22">
        <v>9</v>
      </c>
      <c r="H43" s="22">
        <v>1</v>
      </c>
      <c r="I43" s="22"/>
      <c r="J43" s="101"/>
      <c r="K43" s="9" t="s">
        <v>190</v>
      </c>
      <c r="L43" s="11" t="s">
        <v>20</v>
      </c>
      <c r="M43" s="12"/>
      <c r="N43" s="11" t="s">
        <v>21</v>
      </c>
      <c r="O43" s="12"/>
      <c r="P43" s="11" t="s">
        <v>63</v>
      </c>
      <c r="Q43" s="12"/>
      <c r="R43" s="9"/>
      <c r="S43" s="9" t="s">
        <v>26</v>
      </c>
      <c r="T43" s="9" t="s">
        <v>27</v>
      </c>
      <c r="U43" s="9" t="s">
        <v>28</v>
      </c>
      <c r="V43" s="9" t="s">
        <v>29</v>
      </c>
      <c r="W43" s="9" t="s">
        <v>30</v>
      </c>
      <c r="X43" s="5"/>
      <c r="Y43" s="102" t="s">
        <v>30</v>
      </c>
      <c r="AA43" s="9" t="s">
        <v>210</v>
      </c>
      <c r="AB43" s="11" t="s">
        <v>31</v>
      </c>
      <c r="AC43" s="12"/>
      <c r="AD43" s="11" t="s">
        <v>32</v>
      </c>
      <c r="AE43" s="12"/>
      <c r="AF43" s="11" t="s">
        <v>33</v>
      </c>
      <c r="AG43" s="12"/>
      <c r="AH43" s="9"/>
      <c r="AI43" s="9" t="s">
        <v>26</v>
      </c>
      <c r="AJ43" s="9" t="s">
        <v>27</v>
      </c>
      <c r="AK43" s="9" t="s">
        <v>28</v>
      </c>
      <c r="AL43" s="9" t="s">
        <v>29</v>
      </c>
      <c r="AM43" s="9" t="s">
        <v>30</v>
      </c>
      <c r="AO43" s="10" t="s">
        <v>30</v>
      </c>
    </row>
    <row r="44" spans="1:41">
      <c r="A44" s="22" t="s">
        <v>105</v>
      </c>
      <c r="B44" s="23">
        <v>0.62847222222222221</v>
      </c>
      <c r="C44" s="22">
        <v>2</v>
      </c>
      <c r="D44" s="22" t="str">
        <f>Schedule!AA28</f>
        <v>W&amp;U-21 (Group F)</v>
      </c>
      <c r="E44" s="22" t="str">
        <f>Schedule!AA29</f>
        <v>Italy</v>
      </c>
      <c r="F44" s="22" t="str">
        <f>Schedule!AA31</f>
        <v>Poland U-21</v>
      </c>
      <c r="G44" s="22">
        <v>7</v>
      </c>
      <c r="H44" s="22">
        <v>2</v>
      </c>
      <c r="I44" s="22"/>
      <c r="J44" s="101"/>
      <c r="K44" s="9" t="s">
        <v>177</v>
      </c>
      <c r="L44" s="13"/>
      <c r="M44" s="13"/>
      <c r="N44" s="9">
        <f>G12</f>
        <v>3</v>
      </c>
      <c r="O44" s="9">
        <f>H12</f>
        <v>5</v>
      </c>
      <c r="P44" s="9">
        <f>H20</f>
        <v>6</v>
      </c>
      <c r="Q44" s="9">
        <f>G20</f>
        <v>5</v>
      </c>
      <c r="R44" s="14"/>
      <c r="S44" s="9">
        <f>N44+P44</f>
        <v>9</v>
      </c>
      <c r="T44" s="9">
        <f>-Q44-O44</f>
        <v>-10</v>
      </c>
      <c r="U44" s="9">
        <f>T44+S44</f>
        <v>-1</v>
      </c>
      <c r="V44" s="9">
        <v>4</v>
      </c>
      <c r="W44" s="9"/>
      <c r="X44" s="7" t="s">
        <v>64</v>
      </c>
      <c r="Y44" s="102" t="s">
        <v>191</v>
      </c>
      <c r="AA44" s="9" t="str">
        <f>Schedule!Y44</f>
        <v>Poland A</v>
      </c>
      <c r="AB44" s="13"/>
      <c r="AC44" s="13"/>
      <c r="AD44" s="9">
        <f>Schedule!H55</f>
        <v>5</v>
      </c>
      <c r="AE44" s="9">
        <f>Schedule!G55</f>
        <v>6</v>
      </c>
      <c r="AF44" s="9">
        <f>Schedule!G47</f>
        <v>6</v>
      </c>
      <c r="AG44" s="9">
        <f>Schedule!H47</f>
        <v>1</v>
      </c>
      <c r="AH44" s="14"/>
      <c r="AI44" s="9">
        <f>AF44+AD44</f>
        <v>11</v>
      </c>
      <c r="AJ44" s="9">
        <f>-AE44-AG44</f>
        <v>-7</v>
      </c>
      <c r="AK44" s="9">
        <f>AJ44+AI44</f>
        <v>4</v>
      </c>
      <c r="AL44" s="9">
        <v>6</v>
      </c>
      <c r="AM44" s="9">
        <v>1</v>
      </c>
      <c r="AN44" s="6" t="s">
        <v>64</v>
      </c>
      <c r="AO44" s="10" t="s">
        <v>191</v>
      </c>
    </row>
    <row r="45" spans="1:41">
      <c r="A45" s="22" t="s">
        <v>106</v>
      </c>
      <c r="B45" s="23">
        <v>0.62847222222222221</v>
      </c>
      <c r="C45" s="22">
        <v>3</v>
      </c>
      <c r="D45" s="22" t="str">
        <f>Schedule!AA18</f>
        <v>W&amp;U-21 (Group D)</v>
      </c>
      <c r="E45" s="22" t="str">
        <f>Schedule!AA19</f>
        <v xml:space="preserve">Germany </v>
      </c>
      <c r="F45" s="22" t="str">
        <f>Schedule!AA21</f>
        <v>Poland</v>
      </c>
      <c r="G45" s="22">
        <v>6</v>
      </c>
      <c r="H45" s="22">
        <v>2</v>
      </c>
      <c r="I45" s="22"/>
      <c r="J45" s="101"/>
      <c r="K45" s="9" t="s">
        <v>191</v>
      </c>
      <c r="L45" s="9">
        <f>G12</f>
        <v>3</v>
      </c>
      <c r="M45" s="9">
        <f>H12</f>
        <v>5</v>
      </c>
      <c r="N45" s="13"/>
      <c r="O45" s="13"/>
      <c r="P45" s="9">
        <f>G28</f>
        <v>5</v>
      </c>
      <c r="Q45" s="9">
        <f>H28</f>
        <v>5</v>
      </c>
      <c r="R45" s="14"/>
      <c r="S45" s="9">
        <f>P45+L45</f>
        <v>8</v>
      </c>
      <c r="T45" s="9">
        <f>-M45-Q45</f>
        <v>-10</v>
      </c>
      <c r="U45" s="9">
        <f>T45+S45</f>
        <v>-2</v>
      </c>
      <c r="V45" s="9">
        <v>5</v>
      </c>
      <c r="W45" s="9"/>
      <c r="X45" s="7" t="s">
        <v>65</v>
      </c>
      <c r="Y45" s="102" t="s">
        <v>177</v>
      </c>
      <c r="AA45" s="9" t="str">
        <f>Schedule!Y35</f>
        <v>Russia</v>
      </c>
      <c r="AB45" s="9">
        <f>Schedule!G55</f>
        <v>6</v>
      </c>
      <c r="AC45" s="9">
        <f>Schedule!H55</f>
        <v>5</v>
      </c>
      <c r="AD45" s="13"/>
      <c r="AE45" s="13"/>
      <c r="AF45" s="9">
        <f>Schedule!H39</f>
        <v>5</v>
      </c>
      <c r="AG45" s="9">
        <f>Schedule!G39</f>
        <v>1</v>
      </c>
      <c r="AH45" s="14"/>
      <c r="AI45" s="9">
        <f>AF45+AB45</f>
        <v>11</v>
      </c>
      <c r="AJ45" s="9">
        <f>-AG45-AC45</f>
        <v>-6</v>
      </c>
      <c r="AK45" s="9">
        <f>AJ45+AI45</f>
        <v>5</v>
      </c>
      <c r="AL45" s="9">
        <v>4</v>
      </c>
      <c r="AM45" s="9">
        <v>2</v>
      </c>
      <c r="AN45" s="6" t="s">
        <v>65</v>
      </c>
      <c r="AO45" s="10" t="s">
        <v>173</v>
      </c>
    </row>
    <row r="46" spans="1:41">
      <c r="A46" s="20" t="s">
        <v>107</v>
      </c>
      <c r="B46" s="21">
        <v>0.65277777777777779</v>
      </c>
      <c r="C46" s="20">
        <v>1</v>
      </c>
      <c r="D46" s="20" t="str">
        <f>Schedule!AA38</f>
        <v>U21M Group E</v>
      </c>
      <c r="E46" s="20" t="str">
        <f>Schedule!AA39</f>
        <v>Italy</v>
      </c>
      <c r="F46" s="20" t="str">
        <f>Schedule!AA41</f>
        <v>Lithuania</v>
      </c>
      <c r="G46" s="20">
        <v>11</v>
      </c>
      <c r="H46" s="20">
        <v>2</v>
      </c>
      <c r="I46" s="20"/>
      <c r="J46" s="101"/>
      <c r="K46" s="9" t="s">
        <v>192</v>
      </c>
      <c r="L46" s="9">
        <f>G20</f>
        <v>5</v>
      </c>
      <c r="M46" s="9">
        <f>H20</f>
        <v>6</v>
      </c>
      <c r="N46" s="9">
        <f>H28</f>
        <v>5</v>
      </c>
      <c r="O46" s="9">
        <f>G28</f>
        <v>5</v>
      </c>
      <c r="P46" s="13"/>
      <c r="Q46" s="13"/>
      <c r="R46" s="14"/>
      <c r="S46" s="9">
        <f>L46+N46</f>
        <v>10</v>
      </c>
      <c r="T46" s="9">
        <f>-O46-M46</f>
        <v>-11</v>
      </c>
      <c r="U46" s="9">
        <f>T46+S46</f>
        <v>-1</v>
      </c>
      <c r="V46" s="9">
        <v>3</v>
      </c>
      <c r="W46" s="9"/>
      <c r="X46" s="7" t="s">
        <v>66</v>
      </c>
      <c r="Y46" s="102" t="s">
        <v>192</v>
      </c>
      <c r="AA46" s="9" t="str">
        <f>Schedule!Y41</f>
        <v>Poland B</v>
      </c>
      <c r="AB46" s="9">
        <f>Schedule!H47</f>
        <v>1</v>
      </c>
      <c r="AC46" s="9">
        <f>Schedule!G47</f>
        <v>6</v>
      </c>
      <c r="AD46" s="9">
        <f>Schedule!G39</f>
        <v>1</v>
      </c>
      <c r="AE46" s="9">
        <f>Schedule!H39</f>
        <v>5</v>
      </c>
      <c r="AF46" s="13"/>
      <c r="AG46" s="13"/>
      <c r="AH46" s="14"/>
      <c r="AI46" s="9">
        <f>AB46+AD46</f>
        <v>2</v>
      </c>
      <c r="AJ46" s="9">
        <f>-AC46-AE46</f>
        <v>-11</v>
      </c>
      <c r="AK46" s="9">
        <f>AJ46+AI46</f>
        <v>-9</v>
      </c>
      <c r="AL46" s="9">
        <v>2</v>
      </c>
      <c r="AM46" s="9">
        <v>3</v>
      </c>
      <c r="AN46" s="6" t="s">
        <v>66</v>
      </c>
      <c r="AO46" s="10" t="s">
        <v>193</v>
      </c>
    </row>
    <row r="47" spans="1:41">
      <c r="A47" s="20" t="s">
        <v>108</v>
      </c>
      <c r="B47" s="21">
        <v>0.65277777777777779</v>
      </c>
      <c r="C47" s="20">
        <v>2</v>
      </c>
      <c r="D47" s="20" t="str">
        <f>Schedule!AA43</f>
        <v>U21M Group F</v>
      </c>
      <c r="E47" s="20" t="str">
        <f>Schedule!AA44</f>
        <v>Poland A</v>
      </c>
      <c r="F47" s="20" t="str">
        <f>Schedule!AA46</f>
        <v>Poland B</v>
      </c>
      <c r="G47" s="20">
        <v>6</v>
      </c>
      <c r="H47" s="20">
        <v>1</v>
      </c>
      <c r="I47" s="20"/>
      <c r="J47" s="101"/>
    </row>
    <row r="48" spans="1:41">
      <c r="A48" s="20" t="s">
        <v>109</v>
      </c>
      <c r="B48" s="21">
        <v>0.65277777777777779</v>
      </c>
      <c r="C48" s="20">
        <v>3</v>
      </c>
      <c r="D48" s="20" t="str">
        <f>Schedule!AA33</f>
        <v>U21M Group D</v>
      </c>
      <c r="E48" s="20" t="str">
        <f>Schedule!AA34</f>
        <v>Germany</v>
      </c>
      <c r="F48" s="20" t="str">
        <f>Schedule!AA36</f>
        <v>Hungary</v>
      </c>
      <c r="G48" s="20">
        <v>7</v>
      </c>
      <c r="H48" s="20">
        <v>1</v>
      </c>
      <c r="I48" s="20"/>
      <c r="J48" s="101"/>
    </row>
    <row r="49" spans="1:43">
      <c r="A49" s="22" t="s">
        <v>110</v>
      </c>
      <c r="B49" s="23">
        <v>0.67708333333333337</v>
      </c>
      <c r="C49" s="22">
        <v>1</v>
      </c>
      <c r="D49" s="22" t="str">
        <f>D41</f>
        <v>Men Group F</v>
      </c>
      <c r="E49" s="22" t="str">
        <f>AA15</f>
        <v>Poland</v>
      </c>
      <c r="F49" s="22" t="str">
        <f>AA14</f>
        <v>Netherlands</v>
      </c>
      <c r="G49" s="22">
        <v>3</v>
      </c>
      <c r="H49" s="22">
        <v>3</v>
      </c>
      <c r="I49" s="22"/>
      <c r="J49" s="101"/>
    </row>
    <row r="50" spans="1:43">
      <c r="A50" s="22" t="s">
        <v>111</v>
      </c>
      <c r="B50" s="23">
        <v>0.67708333333333337</v>
      </c>
      <c r="C50" s="22">
        <v>2</v>
      </c>
      <c r="D50" s="22" t="str">
        <f>D42</f>
        <v>Men Group D</v>
      </c>
      <c r="E50" s="22" t="str">
        <f>AA5</f>
        <v>Sweden</v>
      </c>
      <c r="F50" s="22" t="str">
        <f>AA4</f>
        <v>Italy</v>
      </c>
      <c r="G50" s="22">
        <v>0</v>
      </c>
      <c r="H50" s="22">
        <v>5</v>
      </c>
      <c r="I50" s="22"/>
      <c r="J50" s="101"/>
    </row>
    <row r="51" spans="1:43">
      <c r="A51" s="22" t="s">
        <v>112</v>
      </c>
      <c r="B51" s="23">
        <v>0.67708333333333337</v>
      </c>
      <c r="C51" s="22">
        <v>3</v>
      </c>
      <c r="D51" s="22" t="str">
        <f>D40</f>
        <v>Men Group E</v>
      </c>
      <c r="E51" s="22" t="str">
        <f>AA10</f>
        <v>Denmark</v>
      </c>
      <c r="F51" s="22" t="str">
        <f>AA9</f>
        <v>Germany</v>
      </c>
      <c r="G51" s="22">
        <v>1</v>
      </c>
      <c r="H51" s="22">
        <v>2</v>
      </c>
      <c r="I51" s="22"/>
      <c r="J51" s="101"/>
    </row>
    <row r="52" spans="1:43">
      <c r="A52" s="20" t="s">
        <v>113</v>
      </c>
      <c r="B52" s="21">
        <v>0.70138888888888884</v>
      </c>
      <c r="C52" s="20">
        <v>1</v>
      </c>
      <c r="D52" s="20" t="str">
        <f>D44</f>
        <v>W&amp;U-21 (Group F)</v>
      </c>
      <c r="E52" s="20" t="str">
        <f>Schedule!AA30</f>
        <v>Czech Republik</v>
      </c>
      <c r="F52" s="20" t="str">
        <f>Schedule!AA29</f>
        <v>Italy</v>
      </c>
      <c r="G52" s="20">
        <v>2</v>
      </c>
      <c r="H52" s="20">
        <v>9</v>
      </c>
      <c r="I52" s="20"/>
      <c r="J52" s="101"/>
    </row>
    <row r="53" spans="1:43">
      <c r="A53" s="20" t="s">
        <v>114</v>
      </c>
      <c r="B53" s="21">
        <v>0.70138888888888884</v>
      </c>
      <c r="C53" s="20">
        <v>2</v>
      </c>
      <c r="D53" s="20" t="str">
        <f>D45</f>
        <v>W&amp;U-21 (Group D)</v>
      </c>
      <c r="E53" s="20" t="str">
        <f>Schedule!AA20</f>
        <v>Russia</v>
      </c>
      <c r="F53" s="20" t="str">
        <f>Schedule!AA19</f>
        <v xml:space="preserve">Germany </v>
      </c>
      <c r="G53" s="20">
        <v>0</v>
      </c>
      <c r="H53" s="20">
        <v>9</v>
      </c>
      <c r="I53" s="20"/>
      <c r="J53" s="101"/>
      <c r="AQ53" s="9"/>
    </row>
    <row r="54" spans="1:43">
      <c r="A54" s="20" t="s">
        <v>115</v>
      </c>
      <c r="B54" s="21">
        <v>0.70138888888888884</v>
      </c>
      <c r="C54" s="20">
        <v>3</v>
      </c>
      <c r="D54" s="20" t="str">
        <f>D43</f>
        <v>W&amp;U-21 (Group E)</v>
      </c>
      <c r="E54" s="20" t="str">
        <f>Schedule!AA25</f>
        <v>Germany u-21</v>
      </c>
      <c r="F54" s="20" t="str">
        <f>Schedule!AA24</f>
        <v>Great Britain</v>
      </c>
      <c r="G54" s="20">
        <v>4</v>
      </c>
      <c r="H54" s="20">
        <v>3</v>
      </c>
      <c r="I54" s="20"/>
      <c r="J54" s="101"/>
      <c r="AQ54" s="9"/>
    </row>
    <row r="55" spans="1:43">
      <c r="A55" s="22" t="s">
        <v>116</v>
      </c>
      <c r="B55" s="23">
        <v>0.72569444444444453</v>
      </c>
      <c r="C55" s="22">
        <v>1</v>
      </c>
      <c r="D55" s="22" t="str">
        <f>Schedule!AA43</f>
        <v>U21M Group F</v>
      </c>
      <c r="E55" s="22" t="str">
        <f>Schedule!AA45</f>
        <v>Russia</v>
      </c>
      <c r="F55" s="22" t="str">
        <f>Schedule!AA44</f>
        <v>Poland A</v>
      </c>
      <c r="G55" s="22">
        <v>6</v>
      </c>
      <c r="H55" s="22">
        <v>5</v>
      </c>
      <c r="I55" s="22"/>
      <c r="J55" s="101"/>
      <c r="AQ55" s="9"/>
    </row>
    <row r="56" spans="1:43">
      <c r="A56" s="22" t="s">
        <v>117</v>
      </c>
      <c r="B56" s="23">
        <v>0.72569444444444453</v>
      </c>
      <c r="C56" s="22">
        <v>2</v>
      </c>
      <c r="D56" s="22" t="str">
        <f>Schedule!AA33</f>
        <v>U21M Group D</v>
      </c>
      <c r="E56" s="22" t="str">
        <f>Schedule!AA35</f>
        <v>Denmark</v>
      </c>
      <c r="F56" s="22" t="str">
        <f>Schedule!AA34</f>
        <v>Germany</v>
      </c>
      <c r="G56" s="22">
        <v>2</v>
      </c>
      <c r="H56" s="22">
        <v>5</v>
      </c>
      <c r="I56" s="22"/>
      <c r="J56" s="101"/>
      <c r="AQ56" s="9"/>
    </row>
    <row r="57" spans="1:43">
      <c r="A57" s="22" t="s">
        <v>118</v>
      </c>
      <c r="B57" s="23">
        <v>0.72569444444444453</v>
      </c>
      <c r="C57" s="22">
        <v>3</v>
      </c>
      <c r="D57" s="22" t="str">
        <f>Schedule!AA38</f>
        <v>U21M Group E</v>
      </c>
      <c r="E57" s="22" t="str">
        <f>Schedule!AA40</f>
        <v>Netherlands</v>
      </c>
      <c r="F57" s="22" t="str">
        <f>Schedule!AA39</f>
        <v>Italy</v>
      </c>
      <c r="G57" s="22">
        <v>4</v>
      </c>
      <c r="H57" s="22">
        <v>7</v>
      </c>
      <c r="I57" s="22"/>
      <c r="J57" s="101"/>
      <c r="AQ57" s="9"/>
    </row>
    <row r="58" spans="1:43">
      <c r="A58" s="24" t="s">
        <v>119</v>
      </c>
      <c r="B58" s="25">
        <v>0.75</v>
      </c>
      <c r="C58" s="24">
        <v>1</v>
      </c>
      <c r="D58" s="24" t="str">
        <f>AQ2</f>
        <v>Man Group G</v>
      </c>
      <c r="E58" s="24" t="str">
        <f>AQ4</f>
        <v>Italy</v>
      </c>
      <c r="F58" s="24" t="str">
        <f>AQ8</f>
        <v>Denmark</v>
      </c>
      <c r="G58" s="24">
        <v>4</v>
      </c>
      <c r="H58" s="24">
        <v>2</v>
      </c>
      <c r="I58" s="24"/>
      <c r="J58" s="101"/>
      <c r="M58" s="10" t="s">
        <v>272</v>
      </c>
      <c r="N58" s="10" t="s">
        <v>274</v>
      </c>
      <c r="AQ58" s="9"/>
    </row>
    <row r="59" spans="1:43">
      <c r="A59" s="20" t="s">
        <v>120</v>
      </c>
      <c r="B59" s="21">
        <v>0.75</v>
      </c>
      <c r="C59" s="20">
        <v>2</v>
      </c>
      <c r="D59" s="20" t="str">
        <f>AQ2</f>
        <v>Man Group G</v>
      </c>
      <c r="E59" s="20" t="str">
        <f>AQ5</f>
        <v>Germany</v>
      </c>
      <c r="F59" s="20" t="str">
        <f>AQ9</f>
        <v>Poland</v>
      </c>
      <c r="G59" s="20">
        <v>6</v>
      </c>
      <c r="H59" s="20">
        <v>3</v>
      </c>
      <c r="I59" s="20"/>
      <c r="J59" s="101"/>
      <c r="M59" s="10" t="s">
        <v>271</v>
      </c>
      <c r="N59" s="10" t="s">
        <v>275</v>
      </c>
    </row>
    <row r="60" spans="1:43">
      <c r="A60" s="20" t="s">
        <v>121</v>
      </c>
      <c r="B60" s="21">
        <v>0.75</v>
      </c>
      <c r="C60" s="20">
        <v>3</v>
      </c>
      <c r="D60" s="20" t="str">
        <f>AQ2</f>
        <v>Man Group G</v>
      </c>
      <c r="E60" s="20" t="str">
        <f>AQ6</f>
        <v>Netherland</v>
      </c>
      <c r="F60" s="20" t="str">
        <f>AQ7</f>
        <v>Sweden</v>
      </c>
      <c r="G60" s="20">
        <v>12</v>
      </c>
      <c r="H60" s="20">
        <v>3</v>
      </c>
      <c r="I60" s="20"/>
      <c r="J60" s="101"/>
      <c r="M60" s="10" t="s">
        <v>273</v>
      </c>
      <c r="N60" s="10" t="s">
        <v>276</v>
      </c>
    </row>
    <row r="61" spans="1:43">
      <c r="A61" s="22" t="s">
        <v>122</v>
      </c>
      <c r="B61" s="23">
        <v>0.77430555555555547</v>
      </c>
      <c r="C61" s="22">
        <v>1</v>
      </c>
      <c r="D61" s="22" t="str">
        <f>AQ11</f>
        <v>W&amp;U-21 Group G</v>
      </c>
      <c r="E61" s="22" t="str">
        <f>AQ12</f>
        <v>Germany</v>
      </c>
      <c r="F61" s="22" t="str">
        <f>AQ16</f>
        <v>Great Britain</v>
      </c>
      <c r="G61" s="22">
        <v>5</v>
      </c>
      <c r="H61" s="22">
        <v>3</v>
      </c>
      <c r="I61" s="22"/>
      <c r="J61" s="101"/>
    </row>
    <row r="62" spans="1:43">
      <c r="A62" s="22" t="s">
        <v>123</v>
      </c>
      <c r="B62" s="23">
        <v>0.77430555555555547</v>
      </c>
      <c r="C62" s="22">
        <v>2</v>
      </c>
      <c r="D62" s="22" t="str">
        <f>AQ11</f>
        <v>W&amp;U-21 Group G</v>
      </c>
      <c r="E62" s="22" t="str">
        <f>AQ13</f>
        <v>Germany U-21</v>
      </c>
      <c r="F62" s="22" t="str">
        <f>AQ17</f>
        <v>Czech Rep.</v>
      </c>
      <c r="G62" s="22">
        <v>13</v>
      </c>
      <c r="H62" s="22">
        <v>1</v>
      </c>
      <c r="I62" s="22"/>
      <c r="J62" s="101"/>
    </row>
    <row r="63" spans="1:43">
      <c r="A63" s="22" t="s">
        <v>124</v>
      </c>
      <c r="B63" s="23">
        <v>0.77430555555555547</v>
      </c>
      <c r="C63" s="22">
        <v>3</v>
      </c>
      <c r="D63" s="22" t="str">
        <f>AQ11</f>
        <v>W&amp;U-21 Group G</v>
      </c>
      <c r="E63" s="22" t="str">
        <f>AQ14</f>
        <v>Italy</v>
      </c>
      <c r="F63" s="22" t="str">
        <f>AQ15</f>
        <v>Poland</v>
      </c>
      <c r="G63" s="22">
        <v>3</v>
      </c>
      <c r="H63" s="22">
        <v>1</v>
      </c>
      <c r="I63" s="22"/>
      <c r="J63" s="101"/>
    </row>
    <row r="64" spans="1:43">
      <c r="A64" s="20" t="s">
        <v>125</v>
      </c>
      <c r="B64" s="21">
        <v>0.79861111111111116</v>
      </c>
      <c r="C64" s="20">
        <v>1</v>
      </c>
      <c r="D64" s="20" t="str">
        <f>AQ19</f>
        <v>U-21M Group G</v>
      </c>
      <c r="E64" s="20" t="str">
        <f>AQ20</f>
        <v>Germany</v>
      </c>
      <c r="F64" s="20" t="str">
        <f>AQ24</f>
        <v>Netherlands</v>
      </c>
      <c r="G64" s="20">
        <v>6</v>
      </c>
      <c r="H64" s="20">
        <v>2</v>
      </c>
      <c r="I64" s="20"/>
      <c r="J64" s="101"/>
    </row>
    <row r="65" spans="1:10">
      <c r="A65" s="20" t="s">
        <v>126</v>
      </c>
      <c r="B65" s="21">
        <v>0.79861111111111116</v>
      </c>
      <c r="C65" s="20">
        <v>2</v>
      </c>
      <c r="D65" s="20" t="str">
        <f>AQ19</f>
        <v>U-21M Group G</v>
      </c>
      <c r="E65" s="20" t="str">
        <f>AQ21</f>
        <v>Italy</v>
      </c>
      <c r="F65" s="20" t="str">
        <f>AQ25</f>
        <v>Russia</v>
      </c>
      <c r="G65" s="20">
        <v>4</v>
      </c>
      <c r="H65" s="20">
        <v>2</v>
      </c>
      <c r="I65" s="20"/>
      <c r="J65" s="101"/>
    </row>
    <row r="66" spans="1:10">
      <c r="A66" s="20" t="s">
        <v>127</v>
      </c>
      <c r="B66" s="21">
        <v>0.79861111111111116</v>
      </c>
      <c r="C66" s="20">
        <v>3</v>
      </c>
      <c r="D66" s="20" t="str">
        <f>AQ19</f>
        <v>U-21M Group G</v>
      </c>
      <c r="E66" s="20" t="str">
        <f>AQ22</f>
        <v>Poland A</v>
      </c>
      <c r="F66" s="20" t="str">
        <f>AQ23</f>
        <v>Hungary</v>
      </c>
      <c r="G66" s="20">
        <v>5</v>
      </c>
      <c r="H66" s="20">
        <v>4</v>
      </c>
      <c r="I66" s="20"/>
      <c r="J66" s="101"/>
    </row>
    <row r="67" spans="1:10">
      <c r="A67" s="22" t="s">
        <v>128</v>
      </c>
      <c r="B67" s="104">
        <v>0.82291666666666663</v>
      </c>
      <c r="C67" s="22">
        <v>1</v>
      </c>
      <c r="D67" s="22" t="str">
        <f>BM2</f>
        <v>Man Place (7-9)</v>
      </c>
      <c r="E67" s="22" t="str">
        <f>BM4</f>
        <v>Czech Rep.</v>
      </c>
      <c r="F67" s="22" t="str">
        <f>BM5</f>
        <v>Lithuania</v>
      </c>
      <c r="G67" s="22">
        <v>3</v>
      </c>
      <c r="H67" s="22">
        <v>4</v>
      </c>
      <c r="I67" s="22"/>
      <c r="J67" s="101"/>
    </row>
    <row r="68" spans="1:10">
      <c r="A68" s="22" t="s">
        <v>129</v>
      </c>
      <c r="B68" s="104">
        <v>0.82291666666666663</v>
      </c>
      <c r="C68" s="22">
        <v>2</v>
      </c>
      <c r="D68" s="22" t="str">
        <f>BM8</f>
        <v>W&amp;U-21 Place (7-9)</v>
      </c>
      <c r="E68" s="22" t="str">
        <f>BM9</f>
        <v>Russia</v>
      </c>
      <c r="F68" s="22" t="str">
        <f>BM10</f>
        <v>Denmark</v>
      </c>
      <c r="G68" s="22">
        <v>3</v>
      </c>
      <c r="H68" s="22">
        <v>3</v>
      </c>
      <c r="I68" s="22"/>
      <c r="J68" s="101"/>
    </row>
    <row r="69" spans="1:10">
      <c r="A69" s="22" t="s">
        <v>130</v>
      </c>
      <c r="B69" s="104">
        <v>0.82291666666666663</v>
      </c>
      <c r="C69" s="22">
        <v>3</v>
      </c>
      <c r="D69" s="22" t="str">
        <f>BM13</f>
        <v>U-21M Place (7-9)</v>
      </c>
      <c r="E69" s="22" t="str">
        <f>BM14</f>
        <v>Denmark</v>
      </c>
      <c r="F69" s="22" t="str">
        <f>BM15</f>
        <v>Lithuania</v>
      </c>
      <c r="G69" s="22">
        <v>6</v>
      </c>
      <c r="H69" s="22">
        <v>2</v>
      </c>
      <c r="I69" s="22"/>
      <c r="J69" s="101"/>
    </row>
    <row r="70" spans="1:10">
      <c r="A70" s="112" t="s">
        <v>153</v>
      </c>
      <c r="B70" s="113"/>
      <c r="C70" s="113"/>
      <c r="D70" s="113"/>
      <c r="E70" s="113"/>
      <c r="F70" s="113"/>
      <c r="G70" s="113"/>
      <c r="H70" s="113"/>
      <c r="I70" s="114"/>
      <c r="J70" s="101"/>
    </row>
    <row r="71" spans="1:10">
      <c r="A71" s="115"/>
      <c r="B71" s="116"/>
      <c r="C71" s="116"/>
      <c r="D71" s="116"/>
      <c r="E71" s="116"/>
      <c r="F71" s="116"/>
      <c r="G71" s="116"/>
      <c r="H71" s="116"/>
      <c r="I71" s="117"/>
      <c r="J71" s="101"/>
    </row>
    <row r="72" spans="1:10">
      <c r="A72" s="27">
        <v>67</v>
      </c>
      <c r="B72" s="28">
        <v>0.3125</v>
      </c>
      <c r="C72" s="27">
        <v>1</v>
      </c>
      <c r="D72" s="27" t="str">
        <f>AQ2</f>
        <v>Man Group G</v>
      </c>
      <c r="E72" s="27" t="str">
        <f t="shared" ref="E72:E80" si="3">F58</f>
        <v>Denmark</v>
      </c>
      <c r="F72" s="27" t="str">
        <f>E60</f>
        <v>Netherland</v>
      </c>
      <c r="G72" s="27">
        <v>2</v>
      </c>
      <c r="H72" s="27">
        <v>4</v>
      </c>
      <c r="I72" s="27"/>
      <c r="J72" s="101"/>
    </row>
    <row r="73" spans="1:10">
      <c r="A73" s="27">
        <v>68</v>
      </c>
      <c r="B73" s="28">
        <v>0.3125</v>
      </c>
      <c r="C73" s="27">
        <v>2</v>
      </c>
      <c r="D73" s="27" t="str">
        <f>AQ2</f>
        <v>Man Group G</v>
      </c>
      <c r="E73" s="27" t="str">
        <f t="shared" si="3"/>
        <v>Poland</v>
      </c>
      <c r="F73" s="27" t="str">
        <f>E58</f>
        <v>Italy</v>
      </c>
      <c r="G73" s="27">
        <v>0</v>
      </c>
      <c r="H73" s="27">
        <v>5</v>
      </c>
      <c r="I73" s="27"/>
      <c r="J73" s="101"/>
    </row>
    <row r="74" spans="1:10">
      <c r="A74" s="27">
        <v>69</v>
      </c>
      <c r="B74" s="28">
        <v>0.3125</v>
      </c>
      <c r="C74" s="27">
        <v>3</v>
      </c>
      <c r="D74" s="27" t="str">
        <f>AQ2</f>
        <v>Man Group G</v>
      </c>
      <c r="E74" s="27" t="str">
        <f t="shared" si="3"/>
        <v>Sweden</v>
      </c>
      <c r="F74" s="27" t="str">
        <f>E59</f>
        <v>Germany</v>
      </c>
      <c r="G74" s="27">
        <v>1</v>
      </c>
      <c r="H74" s="27">
        <v>5</v>
      </c>
      <c r="I74" s="27"/>
      <c r="J74" s="101"/>
    </row>
    <row r="75" spans="1:10">
      <c r="A75" s="20">
        <v>70</v>
      </c>
      <c r="B75" s="21">
        <v>0.33680555555555558</v>
      </c>
      <c r="C75" s="20">
        <v>1</v>
      </c>
      <c r="D75" s="20" t="str">
        <f>AQ11</f>
        <v>W&amp;U-21 Group G</v>
      </c>
      <c r="E75" s="20" t="str">
        <f t="shared" si="3"/>
        <v>Great Britain</v>
      </c>
      <c r="F75" s="20" t="str">
        <f>E63</f>
        <v>Italy</v>
      </c>
      <c r="G75" s="20">
        <v>2</v>
      </c>
      <c r="H75" s="20">
        <v>4</v>
      </c>
      <c r="I75" s="20"/>
      <c r="J75" s="101"/>
    </row>
    <row r="76" spans="1:10">
      <c r="A76" s="20">
        <v>71</v>
      </c>
      <c r="B76" s="21">
        <v>0.33680555555555558</v>
      </c>
      <c r="C76" s="20">
        <v>2</v>
      </c>
      <c r="D76" s="20" t="str">
        <f>AQ11</f>
        <v>W&amp;U-21 Group G</v>
      </c>
      <c r="E76" s="20" t="str">
        <f t="shared" si="3"/>
        <v>Czech Rep.</v>
      </c>
      <c r="F76" s="20" t="str">
        <f>E61</f>
        <v>Germany</v>
      </c>
      <c r="G76" s="20">
        <v>2</v>
      </c>
      <c r="H76" s="20">
        <v>4</v>
      </c>
      <c r="I76" s="20"/>
      <c r="J76" s="101"/>
    </row>
    <row r="77" spans="1:10">
      <c r="A77" s="20">
        <v>72</v>
      </c>
      <c r="B77" s="21">
        <v>0.33680555555555558</v>
      </c>
      <c r="C77" s="20">
        <v>3</v>
      </c>
      <c r="D77" s="20" t="str">
        <f>AQ11</f>
        <v>W&amp;U-21 Group G</v>
      </c>
      <c r="E77" s="20" t="str">
        <f t="shared" si="3"/>
        <v>Poland</v>
      </c>
      <c r="F77" s="20" t="str">
        <f>E62</f>
        <v>Germany U-21</v>
      </c>
      <c r="G77" s="20">
        <v>3</v>
      </c>
      <c r="H77" s="20">
        <v>3</v>
      </c>
      <c r="I77" s="20"/>
      <c r="J77" s="101"/>
    </row>
    <row r="78" spans="1:10">
      <c r="A78" s="27">
        <v>73</v>
      </c>
      <c r="B78" s="28">
        <v>0.3611111111111111</v>
      </c>
      <c r="C78" s="27">
        <v>1</v>
      </c>
      <c r="D78" s="27" t="str">
        <f>AQ19</f>
        <v>U-21M Group G</v>
      </c>
      <c r="E78" s="27" t="str">
        <f t="shared" si="3"/>
        <v>Netherlands</v>
      </c>
      <c r="F78" s="27" t="str">
        <f>E66</f>
        <v>Poland A</v>
      </c>
      <c r="G78" s="27">
        <v>3</v>
      </c>
      <c r="H78" s="27">
        <v>3</v>
      </c>
      <c r="I78" s="27"/>
      <c r="J78" s="101"/>
    </row>
    <row r="79" spans="1:10">
      <c r="A79" s="27">
        <v>74</v>
      </c>
      <c r="B79" s="28">
        <v>0.3611111111111111</v>
      </c>
      <c r="C79" s="27">
        <v>2</v>
      </c>
      <c r="D79" s="27" t="str">
        <f>AQ19</f>
        <v>U-21M Group G</v>
      </c>
      <c r="E79" s="27" t="str">
        <f t="shared" si="3"/>
        <v>Russia</v>
      </c>
      <c r="F79" s="27" t="str">
        <f>E64</f>
        <v>Germany</v>
      </c>
      <c r="G79" s="27">
        <v>2</v>
      </c>
      <c r="H79" s="27">
        <v>4</v>
      </c>
      <c r="I79" s="27"/>
      <c r="J79" s="101"/>
    </row>
    <row r="80" spans="1:10">
      <c r="A80" s="27">
        <v>75</v>
      </c>
      <c r="B80" s="28">
        <v>0.3611111111111111</v>
      </c>
      <c r="C80" s="27">
        <v>3</v>
      </c>
      <c r="D80" s="27" t="str">
        <f>AQ19</f>
        <v>U-21M Group G</v>
      </c>
      <c r="E80" s="27" t="str">
        <f t="shared" si="3"/>
        <v>Hungary</v>
      </c>
      <c r="F80" s="27" t="str">
        <f>E65</f>
        <v>Italy</v>
      </c>
      <c r="G80" s="27">
        <v>2</v>
      </c>
      <c r="H80" s="27">
        <v>6</v>
      </c>
      <c r="I80" s="27"/>
      <c r="J80" s="101"/>
    </row>
    <row r="81" spans="1:10">
      <c r="A81" s="20">
        <v>76</v>
      </c>
      <c r="B81" s="21">
        <v>0.38541666666666669</v>
      </c>
      <c r="C81" s="20">
        <v>1</v>
      </c>
      <c r="D81" s="20" t="str">
        <f>BM13</f>
        <v>U-21M Place (7-9)</v>
      </c>
      <c r="E81" s="20" t="str">
        <f>BM16</f>
        <v>Poland B</v>
      </c>
      <c r="F81" s="20" t="str">
        <f>E69</f>
        <v>Denmark</v>
      </c>
      <c r="G81" s="20">
        <v>1</v>
      </c>
      <c r="H81" s="20">
        <v>6</v>
      </c>
      <c r="I81" s="20"/>
      <c r="J81" s="101"/>
    </row>
    <row r="82" spans="1:10">
      <c r="A82" s="20">
        <v>77</v>
      </c>
      <c r="B82" s="21">
        <v>0.38541666666666669</v>
      </c>
      <c r="C82" s="20">
        <v>2</v>
      </c>
      <c r="D82" s="20" t="str">
        <f>BM2</f>
        <v>Man Place (7-9)</v>
      </c>
      <c r="E82" s="20" t="str">
        <f>BM6</f>
        <v>Russia</v>
      </c>
      <c r="F82" s="20" t="str">
        <f>E67</f>
        <v>Czech Rep.</v>
      </c>
      <c r="G82" s="20">
        <v>1</v>
      </c>
      <c r="H82" s="20">
        <v>1</v>
      </c>
      <c r="I82" s="20"/>
      <c r="J82" s="101"/>
    </row>
    <row r="83" spans="1:10">
      <c r="A83" s="20">
        <v>78</v>
      </c>
      <c r="B83" s="21">
        <v>0.38541666666666669</v>
      </c>
      <c r="C83" s="20">
        <v>3</v>
      </c>
      <c r="D83" s="20" t="str">
        <f>BM8</f>
        <v>W&amp;U-21 Place (7-9)</v>
      </c>
      <c r="E83" s="20" t="str">
        <f>BM11</f>
        <v>Poland U-21</v>
      </c>
      <c r="F83" s="20" t="str">
        <f>E68</f>
        <v>Russia</v>
      </c>
      <c r="G83" s="20">
        <v>3</v>
      </c>
      <c r="H83" s="20">
        <v>6</v>
      </c>
      <c r="I83" s="20"/>
      <c r="J83" s="101"/>
    </row>
    <row r="84" spans="1:10">
      <c r="A84" s="27">
        <v>79</v>
      </c>
      <c r="B84" s="28">
        <v>0.40972222222222227</v>
      </c>
      <c r="C84" s="27">
        <v>1</v>
      </c>
      <c r="D84" s="27" t="s">
        <v>281</v>
      </c>
      <c r="E84" s="27" t="str">
        <f>BK4</f>
        <v>Netherlands</v>
      </c>
      <c r="F84" s="27" t="str">
        <f>BK7</f>
        <v>Denmark</v>
      </c>
      <c r="G84" s="27">
        <v>7</v>
      </c>
      <c r="H84" s="27">
        <v>4</v>
      </c>
      <c r="I84" s="27"/>
      <c r="J84" s="101"/>
    </row>
    <row r="85" spans="1:10">
      <c r="A85" s="27">
        <v>80</v>
      </c>
      <c r="B85" s="28">
        <v>0.40972222222222227</v>
      </c>
      <c r="C85" s="27">
        <v>2</v>
      </c>
      <c r="D85" s="27" t="s">
        <v>281</v>
      </c>
      <c r="E85" s="27" t="str">
        <f>BK5</f>
        <v>Germany</v>
      </c>
      <c r="F85" s="27" t="str">
        <f>BK6</f>
        <v>Italy</v>
      </c>
      <c r="G85" s="27">
        <v>4</v>
      </c>
      <c r="H85" s="27">
        <v>2</v>
      </c>
      <c r="I85" s="27"/>
      <c r="J85" s="101"/>
    </row>
    <row r="86" spans="1:10">
      <c r="A86" s="27">
        <v>81</v>
      </c>
      <c r="B86" s="28">
        <v>0.40972222222222227</v>
      </c>
      <c r="C86" s="27">
        <v>3</v>
      </c>
      <c r="D86" s="27" t="s">
        <v>160</v>
      </c>
      <c r="E86" s="27" t="str">
        <f>BK8</f>
        <v>Poland</v>
      </c>
      <c r="F86" s="27" t="str">
        <f>BK9</f>
        <v>Sweden</v>
      </c>
      <c r="G86" s="27">
        <v>4</v>
      </c>
      <c r="H86" s="27">
        <v>2</v>
      </c>
      <c r="I86" s="27"/>
      <c r="J86" s="101"/>
    </row>
    <row r="87" spans="1:10">
      <c r="A87" s="20">
        <v>82</v>
      </c>
      <c r="B87" s="21">
        <v>0.43402777777777773</v>
      </c>
      <c r="C87" s="20">
        <v>1</v>
      </c>
      <c r="D87" s="20" t="s">
        <v>298</v>
      </c>
      <c r="E87" s="20" t="str">
        <f>BK12</f>
        <v>Germany</v>
      </c>
      <c r="F87" s="20" t="str">
        <f>BK15</f>
        <v>Poland</v>
      </c>
      <c r="G87" s="20">
        <v>4</v>
      </c>
      <c r="H87" s="20">
        <v>3</v>
      </c>
      <c r="I87" s="20"/>
      <c r="J87" s="101"/>
    </row>
    <row r="88" spans="1:10">
      <c r="A88" s="20">
        <v>83</v>
      </c>
      <c r="B88" s="21">
        <v>0.43402777777777773</v>
      </c>
      <c r="C88" s="20">
        <v>2</v>
      </c>
      <c r="D88" s="20" t="s">
        <v>298</v>
      </c>
      <c r="E88" s="20" t="str">
        <f>BK13</f>
        <v>Germany u-21</v>
      </c>
      <c r="F88" s="20" t="str">
        <f>BK14</f>
        <v>Italy</v>
      </c>
      <c r="G88" s="20">
        <v>2</v>
      </c>
      <c r="H88" s="20">
        <v>1</v>
      </c>
      <c r="I88" s="20"/>
      <c r="J88" s="101"/>
    </row>
    <row r="89" spans="1:10">
      <c r="A89" s="20">
        <v>84</v>
      </c>
      <c r="B89" s="21">
        <v>0.43402777777777773</v>
      </c>
      <c r="C89" s="20">
        <v>3</v>
      </c>
      <c r="D89" s="20" t="s">
        <v>299</v>
      </c>
      <c r="E89" s="20" t="str">
        <f>BK16</f>
        <v>Great Britain</v>
      </c>
      <c r="F89" s="20" t="str">
        <f>BK17</f>
        <v>Czech Rep.</v>
      </c>
      <c r="G89" s="20">
        <v>9</v>
      </c>
      <c r="H89" s="20">
        <v>0</v>
      </c>
      <c r="I89" s="20"/>
      <c r="J89" s="111"/>
    </row>
    <row r="90" spans="1:10">
      <c r="A90" s="27">
        <v>85</v>
      </c>
      <c r="B90" s="28">
        <v>0.45833333333333331</v>
      </c>
      <c r="C90" s="27">
        <v>1</v>
      </c>
      <c r="D90" s="27" t="s">
        <v>308</v>
      </c>
      <c r="E90" s="27" t="str">
        <f>BK20</f>
        <v>Italy</v>
      </c>
      <c r="F90" s="27" t="str">
        <f>BK23</f>
        <v>Netherlands</v>
      </c>
      <c r="G90" s="27">
        <v>8</v>
      </c>
      <c r="H90" s="27">
        <v>2</v>
      </c>
      <c r="I90" s="27"/>
      <c r="J90" s="101"/>
    </row>
    <row r="91" spans="1:10">
      <c r="A91" s="27">
        <v>86</v>
      </c>
      <c r="B91" s="28">
        <v>0.45833333333333331</v>
      </c>
      <c r="C91" s="27">
        <v>2</v>
      </c>
      <c r="D91" s="27" t="s">
        <v>308</v>
      </c>
      <c r="E91" s="27" t="str">
        <f>BK21</f>
        <v>Germany</v>
      </c>
      <c r="F91" s="27" t="str">
        <f>BK22</f>
        <v>Poland A</v>
      </c>
      <c r="G91" s="27">
        <v>5</v>
      </c>
      <c r="H91" s="27">
        <v>4</v>
      </c>
      <c r="I91" s="27"/>
      <c r="J91" s="101"/>
    </row>
    <row r="92" spans="1:10">
      <c r="A92" s="27">
        <v>87</v>
      </c>
      <c r="B92" s="28">
        <v>0.45833333333333331</v>
      </c>
      <c r="C92" s="27">
        <v>3</v>
      </c>
      <c r="D92" s="27" t="s">
        <v>161</v>
      </c>
      <c r="E92" s="27" t="str">
        <f>BK24</f>
        <v>Hungary</v>
      </c>
      <c r="F92" s="27" t="str">
        <f>BK25</f>
        <v>Russia</v>
      </c>
      <c r="G92" s="27">
        <v>3</v>
      </c>
      <c r="H92" s="27">
        <v>6</v>
      </c>
      <c r="I92" s="27"/>
      <c r="J92" s="101"/>
    </row>
    <row r="93" spans="1:10">
      <c r="A93" s="20">
        <v>88</v>
      </c>
      <c r="B93" s="21">
        <v>0.4826388888888889</v>
      </c>
      <c r="C93" s="20">
        <v>1</v>
      </c>
      <c r="D93" s="20" t="str">
        <f>D83</f>
        <v>W&amp;U-21 Place (7-9)</v>
      </c>
      <c r="E93" s="20" t="str">
        <f>F68</f>
        <v>Denmark</v>
      </c>
      <c r="F93" s="20" t="str">
        <f>E83</f>
        <v>Poland U-21</v>
      </c>
      <c r="G93" s="20">
        <v>1</v>
      </c>
      <c r="H93" s="20">
        <v>5</v>
      </c>
      <c r="I93" s="20"/>
      <c r="J93" s="101"/>
    </row>
    <row r="94" spans="1:10">
      <c r="A94" s="20">
        <v>89</v>
      </c>
      <c r="B94" s="21">
        <v>0.4826388888888889</v>
      </c>
      <c r="C94" s="20">
        <v>2</v>
      </c>
      <c r="D94" s="20" t="str">
        <f>BM13</f>
        <v>U-21M Place (7-9)</v>
      </c>
      <c r="E94" s="20" t="str">
        <f>F69</f>
        <v>Lithuania</v>
      </c>
      <c r="F94" s="20" t="str">
        <f>E81</f>
        <v>Poland B</v>
      </c>
      <c r="G94" s="20">
        <v>3</v>
      </c>
      <c r="H94" s="20">
        <v>4</v>
      </c>
      <c r="I94" s="20"/>
      <c r="J94" s="101"/>
    </row>
    <row r="95" spans="1:10">
      <c r="A95" s="20">
        <v>90</v>
      </c>
      <c r="B95" s="21">
        <v>0.4826388888888889</v>
      </c>
      <c r="C95" s="20">
        <v>3</v>
      </c>
      <c r="D95" s="20" t="str">
        <f>D82</f>
        <v>Man Place (7-9)</v>
      </c>
      <c r="E95" s="20" t="str">
        <f>F67</f>
        <v>Lithuania</v>
      </c>
      <c r="F95" s="20" t="str">
        <f>E82</f>
        <v>Russia</v>
      </c>
      <c r="G95" s="20">
        <v>2</v>
      </c>
      <c r="H95" s="20">
        <v>4</v>
      </c>
      <c r="I95" s="20"/>
      <c r="J95" s="101"/>
    </row>
    <row r="96" spans="1:10">
      <c r="A96" s="27">
        <v>91</v>
      </c>
      <c r="B96" s="28">
        <v>0.51388888888888895</v>
      </c>
      <c r="C96" s="27">
        <v>1</v>
      </c>
      <c r="D96" s="27" t="s">
        <v>157</v>
      </c>
      <c r="E96" s="27" t="s">
        <v>182</v>
      </c>
      <c r="F96" s="27" t="s">
        <v>174</v>
      </c>
      <c r="G96" s="27">
        <v>4</v>
      </c>
      <c r="H96" s="27">
        <v>6</v>
      </c>
      <c r="I96" s="27"/>
      <c r="J96" s="101"/>
    </row>
    <row r="97" spans="1:10">
      <c r="A97" s="27">
        <v>92</v>
      </c>
      <c r="B97" s="28">
        <v>0.51388888888888895</v>
      </c>
      <c r="C97" s="27">
        <v>2</v>
      </c>
      <c r="D97" s="27" t="s">
        <v>158</v>
      </c>
      <c r="E97" s="27" t="s">
        <v>309</v>
      </c>
      <c r="F97" s="27" t="s">
        <v>174</v>
      </c>
      <c r="G97" s="27">
        <v>1</v>
      </c>
      <c r="H97" s="27">
        <v>2</v>
      </c>
      <c r="I97" s="27"/>
      <c r="J97" s="101"/>
    </row>
    <row r="98" spans="1:10">
      <c r="A98" s="27">
        <v>93</v>
      </c>
      <c r="B98" s="28">
        <v>0.51388888888888895</v>
      </c>
      <c r="C98" s="27">
        <v>3</v>
      </c>
      <c r="D98" s="27" t="s">
        <v>159</v>
      </c>
      <c r="E98" s="27" t="s">
        <v>191</v>
      </c>
      <c r="F98" s="27" t="s">
        <v>177</v>
      </c>
      <c r="G98" s="27">
        <v>6</v>
      </c>
      <c r="H98" s="27">
        <v>0</v>
      </c>
      <c r="I98" s="27"/>
      <c r="J98" s="101"/>
    </row>
    <row r="99" spans="1:10">
      <c r="A99" s="20">
        <v>94</v>
      </c>
      <c r="B99" s="21">
        <v>0.54166666666666663</v>
      </c>
      <c r="C99" s="20">
        <v>1</v>
      </c>
      <c r="D99" s="20" t="s">
        <v>156</v>
      </c>
      <c r="E99" s="20" t="s">
        <v>174</v>
      </c>
      <c r="F99" s="20" t="s">
        <v>171</v>
      </c>
      <c r="G99" s="20">
        <v>3</v>
      </c>
      <c r="H99" s="20">
        <v>2</v>
      </c>
      <c r="I99" s="20"/>
      <c r="J99" s="101"/>
    </row>
    <row r="100" spans="1:10">
      <c r="A100" s="20"/>
      <c r="B100" s="21">
        <v>0.54166666666666663</v>
      </c>
      <c r="C100" s="20">
        <v>2</v>
      </c>
      <c r="D100" s="20"/>
      <c r="E100" s="20"/>
      <c r="F100" s="20"/>
      <c r="G100" s="20"/>
      <c r="H100" s="20"/>
      <c r="I100" s="20"/>
      <c r="J100" s="161"/>
    </row>
    <row r="101" spans="1:10">
      <c r="A101" s="20"/>
      <c r="B101" s="21">
        <v>0.5625</v>
      </c>
      <c r="C101" s="20">
        <v>3</v>
      </c>
      <c r="D101" s="20"/>
      <c r="E101" s="20"/>
      <c r="F101" s="20"/>
      <c r="G101" s="20"/>
      <c r="H101" s="20"/>
      <c r="I101" s="20"/>
      <c r="J101" s="161"/>
    </row>
    <row r="102" spans="1:10">
      <c r="A102" s="27">
        <v>95</v>
      </c>
      <c r="B102" s="28">
        <v>0.56944444444444442</v>
      </c>
      <c r="C102" s="27">
        <v>1</v>
      </c>
      <c r="D102" s="27" t="s">
        <v>154</v>
      </c>
      <c r="E102" s="27" t="s">
        <v>171</v>
      </c>
      <c r="F102" s="27" t="s">
        <v>267</v>
      </c>
      <c r="G102" s="27">
        <v>5</v>
      </c>
      <c r="H102" s="27">
        <v>2</v>
      </c>
      <c r="I102" s="27"/>
      <c r="J102" s="101"/>
    </row>
    <row r="103" spans="1:10">
      <c r="A103" s="27"/>
      <c r="B103" s="28">
        <v>0.56944444444444442</v>
      </c>
      <c r="C103" s="27">
        <v>2</v>
      </c>
      <c r="D103" s="27"/>
      <c r="E103" s="27"/>
      <c r="F103" s="27"/>
      <c r="G103" s="27"/>
      <c r="H103" s="27"/>
      <c r="I103" s="27"/>
      <c r="J103" s="161"/>
    </row>
    <row r="104" spans="1:10">
      <c r="A104" s="27"/>
      <c r="B104" s="28">
        <v>0.56944444444444442</v>
      </c>
      <c r="C104" s="27">
        <v>3</v>
      </c>
      <c r="D104" s="27"/>
      <c r="E104" s="27"/>
      <c r="F104" s="27"/>
      <c r="G104" s="27"/>
      <c r="H104" s="27"/>
      <c r="I104" s="27"/>
      <c r="J104" s="161"/>
    </row>
    <row r="105" spans="1:10">
      <c r="A105" s="20">
        <v>96</v>
      </c>
      <c r="B105" s="21">
        <v>0.59722222222222221</v>
      </c>
      <c r="C105" s="20">
        <v>1</v>
      </c>
      <c r="D105" s="20" t="s">
        <v>155</v>
      </c>
      <c r="E105" s="20" t="s">
        <v>177</v>
      </c>
      <c r="F105" s="20" t="s">
        <v>171</v>
      </c>
      <c r="G105" s="20">
        <v>10</v>
      </c>
      <c r="H105" s="20">
        <v>7</v>
      </c>
      <c r="I105" s="20"/>
      <c r="J105" s="101"/>
    </row>
    <row r="106" spans="1:10">
      <c r="A106" s="20"/>
      <c r="B106" s="21">
        <v>0.59722222222222221</v>
      </c>
      <c r="C106" s="20">
        <v>2</v>
      </c>
      <c r="D106" s="20"/>
      <c r="E106" s="20"/>
      <c r="F106" s="20"/>
      <c r="G106" s="20"/>
      <c r="H106" s="20"/>
      <c r="I106" s="20"/>
    </row>
    <row r="107" spans="1:10">
      <c r="A107" s="20"/>
      <c r="B107" s="21">
        <v>0.59722222222222221</v>
      </c>
      <c r="C107" s="20">
        <v>3</v>
      </c>
      <c r="D107" s="20"/>
      <c r="E107" s="20"/>
      <c r="F107" s="20"/>
      <c r="G107" s="20"/>
      <c r="H107" s="20"/>
      <c r="I107" s="20"/>
    </row>
    <row r="113" spans="4:11">
      <c r="D113" s="10"/>
      <c r="E113" s="10" t="s">
        <v>315</v>
      </c>
      <c r="F113" s="10" t="s">
        <v>316</v>
      </c>
      <c r="G113" s="10"/>
      <c r="H113" s="10"/>
      <c r="I113" s="10" t="s">
        <v>317</v>
      </c>
      <c r="K113" s="162" t="s">
        <v>314</v>
      </c>
    </row>
    <row r="114" spans="4:11">
      <c r="D114" s="10" t="s">
        <v>64</v>
      </c>
      <c r="E114" s="10"/>
      <c r="F114" s="10"/>
      <c r="G114" s="10"/>
      <c r="H114" s="10"/>
      <c r="I114" s="10"/>
    </row>
    <row r="115" spans="4:11">
      <c r="D115" s="10" t="s">
        <v>65</v>
      </c>
      <c r="E115" s="10"/>
      <c r="F115" s="10"/>
      <c r="G115" s="10"/>
      <c r="H115" s="10"/>
      <c r="I115" s="10"/>
    </row>
    <row r="116" spans="4:11">
      <c r="D116" s="10" t="s">
        <v>66</v>
      </c>
      <c r="E116" s="10" t="s">
        <v>174</v>
      </c>
      <c r="F116" s="10" t="s">
        <v>174</v>
      </c>
      <c r="G116" s="10"/>
      <c r="H116" s="10"/>
      <c r="I116" s="10" t="s">
        <v>175</v>
      </c>
    </row>
    <row r="117" spans="4:11">
      <c r="D117" s="10" t="s">
        <v>68</v>
      </c>
      <c r="E117" s="10" t="s">
        <v>182</v>
      </c>
      <c r="F117" s="10" t="s">
        <v>175</v>
      </c>
      <c r="G117" s="10"/>
      <c r="H117" s="10"/>
      <c r="I117" s="10" t="s">
        <v>177</v>
      </c>
    </row>
    <row r="118" spans="4:11">
      <c r="D118" s="10" t="s">
        <v>69</v>
      </c>
      <c r="E118" s="10" t="s">
        <v>175</v>
      </c>
      <c r="F118" s="10" t="s">
        <v>183</v>
      </c>
      <c r="G118" s="10"/>
      <c r="H118" s="10"/>
      <c r="I118" s="10" t="s">
        <v>173</v>
      </c>
    </row>
    <row r="119" spans="4:11">
      <c r="D119" s="10" t="s">
        <v>70</v>
      </c>
      <c r="E119" s="10" t="s">
        <v>172</v>
      </c>
      <c r="F119" s="10" t="s">
        <v>310</v>
      </c>
      <c r="G119" s="10"/>
      <c r="H119" s="10"/>
      <c r="I119" s="10" t="s">
        <v>311</v>
      </c>
    </row>
    <row r="120" spans="4:11">
      <c r="D120" s="10" t="s">
        <v>71</v>
      </c>
      <c r="E120" s="10" t="s">
        <v>173</v>
      </c>
      <c r="F120" s="10" t="s">
        <v>312</v>
      </c>
      <c r="G120" s="10"/>
      <c r="H120" s="10"/>
      <c r="I120" s="10" t="s">
        <v>182</v>
      </c>
    </row>
    <row r="121" spans="4:11">
      <c r="D121" s="10" t="s">
        <v>72</v>
      </c>
      <c r="E121" s="10" t="s">
        <v>313</v>
      </c>
      <c r="F121" s="10" t="s">
        <v>175</v>
      </c>
      <c r="G121" s="10"/>
      <c r="H121" s="10"/>
      <c r="I121" s="10" t="s">
        <v>193</v>
      </c>
    </row>
    <row r="122" spans="4:11">
      <c r="D122" s="10" t="s">
        <v>73</v>
      </c>
      <c r="E122" s="10" t="s">
        <v>179</v>
      </c>
      <c r="F122" s="10" t="s">
        <v>182</v>
      </c>
      <c r="G122" s="10"/>
      <c r="H122" s="10"/>
      <c r="I122" s="10" t="s">
        <v>176</v>
      </c>
    </row>
  </sheetData>
  <autoFilter ref="A1:I122"/>
  <mergeCells count="2">
    <mergeCell ref="A70:I71"/>
    <mergeCell ref="A2:I3"/>
  </mergeCells>
  <hyperlinks>
    <hyperlink ref="K113" r:id="rId1"/>
  </hyperlinks>
  <pageMargins left="0.7" right="0.7" top="0.75" bottom="0.75" header="0.3" footer="0.3"/>
  <pageSetup paperSize="9" scale="25" orientation="landscape" horizontalDpi="4294967293" r:id="rId2"/>
  <colBreaks count="2" manualBreakCount="2">
    <brk id="10" max="108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S47"/>
  <sheetViews>
    <sheetView showWhiteSpace="0" view="pageLayout" topLeftCell="A2" zoomScale="130" zoomScaleNormal="75" zoomScaleSheetLayoutView="75" zoomScalePageLayoutView="130" workbookViewId="0">
      <selection activeCell="D18" sqref="D18"/>
    </sheetView>
  </sheetViews>
  <sheetFormatPr defaultColWidth="16.140625" defaultRowHeight="12.75"/>
  <cols>
    <col min="1" max="1" width="13.28515625" style="29" customWidth="1"/>
    <col min="2" max="2" width="2.5703125" style="29" customWidth="1"/>
    <col min="3" max="3" width="1.5703125" style="29" customWidth="1"/>
    <col min="4" max="4" width="16" style="29" customWidth="1"/>
    <col min="5" max="5" width="4.5703125" style="29" bestFit="1" customWidth="1"/>
    <col min="6" max="6" width="12" style="29" customWidth="1"/>
    <col min="7" max="8" width="4.5703125" style="29" customWidth="1"/>
    <col min="9" max="9" width="0.140625" style="29" customWidth="1"/>
    <col min="10" max="10" width="1" style="29" customWidth="1"/>
    <col min="11" max="11" width="6.28515625" style="29" customWidth="1"/>
    <col min="12" max="12" width="12" style="29" customWidth="1"/>
    <col min="13" max="13" width="6.7109375" style="29" bestFit="1" customWidth="1"/>
    <col min="14" max="14" width="9.7109375" style="29" bestFit="1" customWidth="1"/>
    <col min="15" max="15" width="3.140625" style="29" customWidth="1"/>
    <col min="16" max="16" width="4" style="29" customWidth="1"/>
    <col min="17" max="18" width="3.5703125" style="29" customWidth="1"/>
    <col min="19" max="19" width="9.28515625" style="29" bestFit="1" customWidth="1"/>
    <col min="20" max="16384" width="16.140625" style="29"/>
  </cols>
  <sheetData>
    <row r="1" spans="1:19" ht="18.75" customHeight="1">
      <c r="A1" s="100" t="s">
        <v>264</v>
      </c>
      <c r="D1" s="94"/>
      <c r="E1" s="94"/>
      <c r="F1" s="94"/>
      <c r="K1" s="99"/>
      <c r="L1" s="99" t="s">
        <v>229</v>
      </c>
      <c r="M1" s="67" t="s">
        <v>222</v>
      </c>
      <c r="N1" s="99" t="s">
        <v>230</v>
      </c>
      <c r="O1" s="98"/>
      <c r="P1" s="97"/>
      <c r="Q1" s="96"/>
      <c r="R1" s="95"/>
      <c r="S1" s="95"/>
    </row>
    <row r="2" spans="1:19" ht="26.25" customHeight="1">
      <c r="A2" s="156" t="s">
        <v>263</v>
      </c>
      <c r="B2" s="156"/>
      <c r="C2" s="156"/>
      <c r="D2" s="156"/>
      <c r="E2" s="94"/>
      <c r="F2" s="94"/>
      <c r="K2" s="93"/>
      <c r="L2" s="108" t="s">
        <v>177</v>
      </c>
      <c r="M2" s="67" t="s">
        <v>222</v>
      </c>
      <c r="N2" s="92" t="s">
        <v>171</v>
      </c>
      <c r="O2" s="137" t="s">
        <v>262</v>
      </c>
      <c r="P2" s="142" t="s">
        <v>261</v>
      </c>
      <c r="Q2" s="124" t="s">
        <v>260</v>
      </c>
      <c r="R2" s="124" t="s">
        <v>259</v>
      </c>
      <c r="S2" s="125" t="s">
        <v>258</v>
      </c>
    </row>
    <row r="3" spans="1:19" ht="15.75">
      <c r="A3" s="157" t="s">
        <v>257</v>
      </c>
      <c r="B3" s="157"/>
      <c r="C3" s="157"/>
      <c r="D3" s="157"/>
      <c r="E3" s="91"/>
      <c r="F3" s="85"/>
      <c r="G3" s="85"/>
      <c r="K3" s="90" t="s">
        <v>256</v>
      </c>
      <c r="L3" s="89" t="s">
        <v>255</v>
      </c>
      <c r="M3" s="88" t="s">
        <v>254</v>
      </c>
      <c r="N3" s="87" t="str">
        <f>+L3</f>
        <v>player no.</v>
      </c>
      <c r="O3" s="138"/>
      <c r="P3" s="143"/>
      <c r="Q3" s="124"/>
      <c r="R3" s="124"/>
      <c r="S3" s="125"/>
    </row>
    <row r="4" spans="1:19" ht="16.5" thickBot="1">
      <c r="D4" s="86"/>
      <c r="E4" s="85"/>
      <c r="F4" s="85"/>
      <c r="G4" s="85"/>
      <c r="K4" s="36"/>
      <c r="L4" s="84"/>
      <c r="M4" s="41" t="s">
        <v>222</v>
      </c>
      <c r="N4" s="56"/>
      <c r="O4" s="63"/>
      <c r="P4" s="83"/>
      <c r="Q4" s="55"/>
      <c r="R4" s="36"/>
      <c r="S4" s="36"/>
    </row>
    <row r="5" spans="1:19" ht="15.75" thickBot="1">
      <c r="A5" s="38" t="s">
        <v>253</v>
      </c>
      <c r="D5" s="82" t="s">
        <v>252</v>
      </c>
      <c r="E5" s="81"/>
      <c r="F5" s="80"/>
      <c r="G5" s="76"/>
      <c r="H5" s="32"/>
      <c r="K5" s="36"/>
      <c r="L5" s="36"/>
      <c r="M5" s="41" t="s">
        <v>222</v>
      </c>
      <c r="N5" s="56"/>
      <c r="O5" s="56"/>
      <c r="P5" s="36"/>
      <c r="Q5" s="55"/>
      <c r="R5" s="36"/>
      <c r="S5" s="36"/>
    </row>
    <row r="6" spans="1:19" ht="15.75" thickBot="1">
      <c r="A6" s="38"/>
      <c r="D6" s="79" t="s">
        <v>251</v>
      </c>
      <c r="E6" s="78"/>
      <c r="F6" s="77"/>
      <c r="G6" s="76"/>
      <c r="H6" s="32"/>
      <c r="K6" s="36"/>
      <c r="L6" s="36"/>
      <c r="M6" s="41" t="s">
        <v>222</v>
      </c>
      <c r="N6" s="56"/>
      <c r="O6" s="56"/>
      <c r="P6" s="36"/>
      <c r="Q6" s="55"/>
      <c r="R6" s="36"/>
      <c r="S6" s="36"/>
    </row>
    <row r="7" spans="1:19">
      <c r="K7" s="36"/>
      <c r="L7" s="36"/>
      <c r="M7" s="41" t="s">
        <v>222</v>
      </c>
      <c r="N7" s="56"/>
      <c r="O7" s="56"/>
      <c r="P7" s="36"/>
      <c r="Q7" s="55"/>
      <c r="R7" s="36"/>
      <c r="S7" s="36"/>
    </row>
    <row r="8" spans="1:19">
      <c r="K8" s="36"/>
      <c r="L8" s="36"/>
      <c r="M8" s="41" t="s">
        <v>222</v>
      </c>
      <c r="N8" s="56"/>
      <c r="O8" s="56"/>
      <c r="P8" s="36"/>
      <c r="Q8" s="55"/>
      <c r="R8" s="36"/>
      <c r="S8" s="36"/>
    </row>
    <row r="9" spans="1:19">
      <c r="A9" s="152" t="s">
        <v>250</v>
      </c>
      <c r="B9" s="148"/>
      <c r="C9" s="149"/>
      <c r="D9" s="75">
        <v>96</v>
      </c>
      <c r="F9" s="74" t="s">
        <v>249</v>
      </c>
      <c r="G9" s="73"/>
      <c r="H9" s="72"/>
      <c r="K9" s="36"/>
      <c r="L9" s="36"/>
      <c r="M9" s="41" t="s">
        <v>222</v>
      </c>
      <c r="N9" s="56"/>
      <c r="O9" s="56"/>
      <c r="P9" s="36"/>
      <c r="Q9" s="55"/>
      <c r="R9" s="36"/>
      <c r="S9" s="36"/>
    </row>
    <row r="10" spans="1:19">
      <c r="A10" s="152" t="s">
        <v>248</v>
      </c>
      <c r="B10" s="148"/>
      <c r="C10" s="149"/>
      <c r="D10" s="71">
        <v>0.59722222222222221</v>
      </c>
      <c r="F10" s="70"/>
      <c r="G10" s="69"/>
      <c r="H10" s="68"/>
      <c r="K10" s="36"/>
      <c r="L10" s="36"/>
      <c r="M10" s="41" t="s">
        <v>222</v>
      </c>
      <c r="N10" s="56"/>
      <c r="O10" s="56"/>
      <c r="P10" s="36"/>
      <c r="Q10" s="55"/>
      <c r="R10" s="36"/>
      <c r="S10" s="36"/>
    </row>
    <row r="11" spans="1:19">
      <c r="A11" s="152" t="s">
        <v>247</v>
      </c>
      <c r="B11" s="148"/>
      <c r="C11" s="149"/>
      <c r="D11" s="67">
        <v>1</v>
      </c>
      <c r="F11" s="126"/>
      <c r="G11" s="127"/>
      <c r="H11" s="128"/>
      <c r="K11" s="36"/>
      <c r="L11" s="36"/>
      <c r="M11" s="41" t="s">
        <v>222</v>
      </c>
      <c r="N11" s="56"/>
      <c r="O11" s="56"/>
      <c r="P11" s="36"/>
      <c r="Q11" s="55"/>
      <c r="R11" s="36"/>
      <c r="S11" s="36"/>
    </row>
    <row r="12" spans="1:19" ht="15">
      <c r="A12" s="152" t="s">
        <v>246</v>
      </c>
      <c r="B12" s="148"/>
      <c r="C12" s="149"/>
      <c r="D12" s="20" t="s">
        <v>328</v>
      </c>
      <c r="F12" s="129"/>
      <c r="G12" s="130"/>
      <c r="H12" s="131"/>
      <c r="K12" s="36"/>
      <c r="L12" s="36"/>
      <c r="M12" s="41" t="s">
        <v>222</v>
      </c>
      <c r="N12" s="56"/>
      <c r="O12" s="56"/>
      <c r="P12" s="36"/>
      <c r="Q12" s="55"/>
      <c r="R12" s="36"/>
      <c r="S12" s="36"/>
    </row>
    <row r="13" spans="1:19">
      <c r="A13" s="152" t="s">
        <v>245</v>
      </c>
      <c r="B13" s="148"/>
      <c r="C13" s="149"/>
      <c r="D13" s="66" t="s">
        <v>280</v>
      </c>
      <c r="F13" s="129"/>
      <c r="G13" s="130"/>
      <c r="H13" s="131"/>
      <c r="K13" s="36"/>
      <c r="L13" s="36"/>
      <c r="M13" s="41" t="s">
        <v>222</v>
      </c>
      <c r="N13" s="56"/>
      <c r="O13" s="56"/>
      <c r="P13" s="36"/>
      <c r="Q13" s="55"/>
      <c r="R13" s="36"/>
      <c r="S13" s="36"/>
    </row>
    <row r="14" spans="1:19">
      <c r="A14" s="152" t="s">
        <v>244</v>
      </c>
      <c r="B14" s="148"/>
      <c r="C14" s="149"/>
      <c r="D14" s="65" t="s">
        <v>243</v>
      </c>
      <c r="F14" s="129"/>
      <c r="G14" s="130"/>
      <c r="H14" s="131"/>
      <c r="K14" s="36"/>
      <c r="L14" s="36"/>
      <c r="M14" s="41" t="s">
        <v>222</v>
      </c>
      <c r="N14" s="56"/>
      <c r="O14" s="56"/>
      <c r="P14" s="36"/>
      <c r="Q14" s="55"/>
      <c r="R14" s="36"/>
      <c r="S14" s="36"/>
    </row>
    <row r="15" spans="1:19">
      <c r="A15" s="152" t="s">
        <v>242</v>
      </c>
      <c r="B15" s="148"/>
      <c r="C15" s="149"/>
      <c r="D15" s="65" t="s">
        <v>241</v>
      </c>
      <c r="F15" s="129"/>
      <c r="G15" s="130"/>
      <c r="H15" s="131"/>
      <c r="K15" s="36"/>
      <c r="L15" s="36"/>
      <c r="M15" s="41" t="s">
        <v>222</v>
      </c>
      <c r="N15" s="56"/>
      <c r="O15" s="56"/>
      <c r="P15" s="36"/>
      <c r="Q15" s="55"/>
      <c r="R15" s="36"/>
      <c r="S15" s="36"/>
    </row>
    <row r="16" spans="1:19">
      <c r="A16" s="153" t="s">
        <v>240</v>
      </c>
      <c r="B16" s="154"/>
      <c r="C16" s="154"/>
      <c r="D16" s="155"/>
      <c r="F16" s="129"/>
      <c r="G16" s="130"/>
      <c r="H16" s="131"/>
      <c r="K16" s="36"/>
      <c r="L16" s="36"/>
      <c r="M16" s="41" t="s">
        <v>222</v>
      </c>
      <c r="N16" s="56"/>
      <c r="O16" s="56"/>
      <c r="P16" s="36"/>
      <c r="Q16" s="55"/>
      <c r="R16" s="36"/>
      <c r="S16" s="36"/>
    </row>
    <row r="17" spans="1:19">
      <c r="A17" s="152" t="s">
        <v>239</v>
      </c>
      <c r="B17" s="148"/>
      <c r="C17" s="149"/>
      <c r="D17" s="64"/>
      <c r="F17" s="129"/>
      <c r="G17" s="130"/>
      <c r="H17" s="131"/>
      <c r="K17" s="36"/>
      <c r="L17" s="36"/>
      <c r="M17" s="41" t="s">
        <v>222</v>
      </c>
      <c r="N17" s="56"/>
      <c r="O17" s="56"/>
      <c r="P17" s="36"/>
      <c r="Q17" s="55"/>
      <c r="R17" s="36"/>
      <c r="S17" s="36"/>
    </row>
    <row r="18" spans="1:19">
      <c r="A18" s="152" t="s">
        <v>238</v>
      </c>
      <c r="B18" s="148"/>
      <c r="C18" s="149"/>
      <c r="D18" s="64"/>
      <c r="F18" s="129"/>
      <c r="G18" s="130"/>
      <c r="H18" s="131"/>
      <c r="K18" s="36"/>
      <c r="L18" s="36"/>
      <c r="M18" s="41" t="s">
        <v>222</v>
      </c>
      <c r="N18" s="56"/>
      <c r="O18" s="56"/>
      <c r="P18" s="36"/>
      <c r="Q18" s="55"/>
      <c r="R18" s="36"/>
      <c r="S18" s="36"/>
    </row>
    <row r="19" spans="1:19">
      <c r="A19" s="152" t="s">
        <v>237</v>
      </c>
      <c r="B19" s="148"/>
      <c r="C19" s="149"/>
      <c r="D19" s="64"/>
      <c r="F19" s="129"/>
      <c r="G19" s="130"/>
      <c r="H19" s="131"/>
      <c r="K19" s="36"/>
      <c r="L19" s="36"/>
      <c r="M19" s="41" t="s">
        <v>222</v>
      </c>
      <c r="N19" s="56"/>
      <c r="O19" s="56"/>
      <c r="P19" s="36"/>
      <c r="Q19" s="55"/>
      <c r="R19" s="36"/>
      <c r="S19" s="36"/>
    </row>
    <row r="20" spans="1:19">
      <c r="A20" s="152" t="s">
        <v>236</v>
      </c>
      <c r="B20" s="148"/>
      <c r="C20" s="149"/>
      <c r="D20" s="64"/>
      <c r="F20" s="129"/>
      <c r="G20" s="130"/>
      <c r="H20" s="131"/>
      <c r="K20" s="36"/>
      <c r="L20" s="36"/>
      <c r="M20" s="41" t="s">
        <v>222</v>
      </c>
      <c r="N20" s="56"/>
      <c r="O20" s="56"/>
      <c r="P20" s="36"/>
      <c r="Q20" s="55"/>
      <c r="R20" s="36"/>
      <c r="S20" s="36"/>
    </row>
    <row r="21" spans="1:19">
      <c r="A21" s="152" t="s">
        <v>235</v>
      </c>
      <c r="B21" s="148"/>
      <c r="C21" s="149"/>
      <c r="D21" s="64"/>
      <c r="F21" s="129"/>
      <c r="G21" s="130"/>
      <c r="H21" s="131"/>
      <c r="K21" s="36"/>
      <c r="L21" s="36"/>
      <c r="M21" s="41" t="s">
        <v>222</v>
      </c>
      <c r="N21" s="56"/>
      <c r="O21" s="56"/>
      <c r="P21" s="36"/>
      <c r="Q21" s="55"/>
      <c r="R21" s="36"/>
      <c r="S21" s="36"/>
    </row>
    <row r="22" spans="1:19">
      <c r="A22" s="152" t="s">
        <v>234</v>
      </c>
      <c r="B22" s="148"/>
      <c r="C22" s="149"/>
      <c r="D22" s="64"/>
      <c r="F22" s="129"/>
      <c r="G22" s="130"/>
      <c r="H22" s="131"/>
      <c r="K22" s="36"/>
      <c r="L22" s="36"/>
      <c r="M22" s="41" t="s">
        <v>222</v>
      </c>
      <c r="N22" s="56"/>
      <c r="O22" s="56"/>
      <c r="P22" s="36"/>
      <c r="Q22" s="55"/>
      <c r="R22" s="36"/>
      <c r="S22" s="36"/>
    </row>
    <row r="23" spans="1:19">
      <c r="A23" s="152" t="s">
        <v>233</v>
      </c>
      <c r="B23" s="148"/>
      <c r="C23" s="149"/>
      <c r="D23" s="64"/>
      <c r="F23" s="129"/>
      <c r="G23" s="130"/>
      <c r="H23" s="131"/>
      <c r="K23" s="36"/>
      <c r="L23" s="36"/>
      <c r="M23" s="41" t="s">
        <v>222</v>
      </c>
      <c r="N23" s="56"/>
      <c r="O23" s="56"/>
      <c r="P23" s="36"/>
      <c r="Q23" s="55"/>
      <c r="R23" s="36"/>
      <c r="S23" s="36"/>
    </row>
    <row r="24" spans="1:19">
      <c r="A24" s="152" t="s">
        <v>232</v>
      </c>
      <c r="B24" s="148"/>
      <c r="C24" s="149"/>
      <c r="D24" s="64"/>
      <c r="F24" s="132"/>
      <c r="G24" s="133"/>
      <c r="H24" s="134"/>
      <c r="K24" s="36"/>
      <c r="L24" s="36"/>
      <c r="M24" s="41" t="s">
        <v>222</v>
      </c>
      <c r="N24" s="56"/>
      <c r="O24" s="56"/>
      <c r="P24" s="36"/>
      <c r="Q24" s="55"/>
      <c r="R24" s="36"/>
      <c r="S24" s="36"/>
    </row>
    <row r="25" spans="1:19" ht="13.5" thickBot="1">
      <c r="K25" s="36"/>
      <c r="L25" s="36"/>
      <c r="M25" s="41" t="s">
        <v>222</v>
      </c>
      <c r="N25" s="56"/>
      <c r="O25" s="56"/>
      <c r="P25" s="36"/>
      <c r="Q25" s="55"/>
      <c r="R25" s="36"/>
      <c r="S25" s="36"/>
    </row>
    <row r="26" spans="1:19">
      <c r="A26" s="62" t="s">
        <v>231</v>
      </c>
      <c r="B26" s="61"/>
      <c r="C26" s="61"/>
      <c r="D26" s="61"/>
      <c r="E26" s="61"/>
      <c r="F26" s="61"/>
      <c r="G26" s="61"/>
      <c r="H26" s="60"/>
      <c r="K26" s="36"/>
      <c r="L26" s="36"/>
      <c r="M26" s="41" t="s">
        <v>222</v>
      </c>
      <c r="N26" s="56"/>
      <c r="O26" s="56"/>
      <c r="P26" s="36"/>
      <c r="Q26" s="55"/>
      <c r="R26" s="36"/>
      <c r="S26" s="36"/>
    </row>
    <row r="27" spans="1:19">
      <c r="A27" s="59"/>
      <c r="B27" s="58"/>
      <c r="C27" s="32"/>
      <c r="D27" s="32"/>
      <c r="E27" s="32"/>
      <c r="F27" s="32"/>
      <c r="G27" s="32"/>
      <c r="H27" s="57"/>
      <c r="K27" s="36"/>
      <c r="L27" s="36"/>
      <c r="M27" s="41" t="s">
        <v>222</v>
      </c>
      <c r="N27" s="56"/>
      <c r="O27" s="56"/>
      <c r="P27" s="36"/>
      <c r="Q27" s="55"/>
      <c r="R27" s="36"/>
      <c r="S27" s="36"/>
    </row>
    <row r="28" spans="1:19" ht="13.5" thickBot="1">
      <c r="A28" s="54"/>
      <c r="B28" s="31"/>
      <c r="C28" s="31"/>
      <c r="D28" s="31"/>
      <c r="E28" s="31"/>
      <c r="F28" s="31"/>
      <c r="G28" s="31"/>
      <c r="H28" s="53"/>
      <c r="K28" s="141" t="s">
        <v>229</v>
      </c>
      <c r="L28" s="141"/>
      <c r="M28" s="49" t="s">
        <v>222</v>
      </c>
      <c r="N28" s="141" t="s">
        <v>230</v>
      </c>
      <c r="O28" s="141"/>
      <c r="Q28" s="39"/>
    </row>
    <row r="29" spans="1:19">
      <c r="A29" s="150" t="s">
        <v>229</v>
      </c>
      <c r="B29" s="141"/>
      <c r="C29" s="141"/>
      <c r="D29" s="151"/>
      <c r="E29" s="150" t="s">
        <v>228</v>
      </c>
      <c r="F29" s="141"/>
      <c r="G29" s="141"/>
      <c r="H29" s="151"/>
      <c r="M29" s="49"/>
      <c r="N29" s="52"/>
      <c r="P29" s="52"/>
      <c r="Q29" s="39"/>
    </row>
    <row r="30" spans="1:19">
      <c r="A30" s="51"/>
      <c r="B30" s="135"/>
      <c r="C30" s="135"/>
      <c r="D30" s="136"/>
      <c r="E30" s="51"/>
      <c r="F30" s="135"/>
      <c r="G30" s="135"/>
      <c r="H30" s="136"/>
      <c r="K30" s="47"/>
      <c r="L30" s="50"/>
      <c r="M30" s="49" t="s">
        <v>222</v>
      </c>
      <c r="N30" s="48"/>
      <c r="O30" s="47"/>
      <c r="Q30" s="39"/>
    </row>
    <row r="31" spans="1:19">
      <c r="A31" s="46" t="s">
        <v>227</v>
      </c>
      <c r="B31" s="45" t="s">
        <v>226</v>
      </c>
      <c r="C31" s="44"/>
      <c r="D31" s="43" t="s">
        <v>225</v>
      </c>
      <c r="E31" s="42" t="s">
        <v>227</v>
      </c>
      <c r="F31" s="41" t="s">
        <v>226</v>
      </c>
      <c r="G31" s="148" t="s">
        <v>225</v>
      </c>
      <c r="H31" s="149"/>
      <c r="L31" s="40"/>
      <c r="M31" s="40"/>
      <c r="N31" s="40"/>
      <c r="O31" s="140"/>
      <c r="P31" s="140"/>
      <c r="Q31" s="39"/>
    </row>
    <row r="32" spans="1:19">
      <c r="A32" s="36">
        <v>1</v>
      </c>
      <c r="B32" s="158" t="s">
        <v>329</v>
      </c>
      <c r="C32" s="159" t="s">
        <v>329</v>
      </c>
      <c r="D32" s="160" t="s">
        <v>329</v>
      </c>
      <c r="E32" s="67">
        <v>1</v>
      </c>
      <c r="F32" s="158" t="s">
        <v>339</v>
      </c>
      <c r="G32" s="159" t="s">
        <v>339</v>
      </c>
      <c r="H32" s="160" t="s">
        <v>339</v>
      </c>
      <c r="K32" s="30" t="s">
        <v>224</v>
      </c>
      <c r="M32" s="145" t="s">
        <v>222</v>
      </c>
      <c r="Q32" s="39"/>
    </row>
    <row r="33" spans="1:19">
      <c r="A33" s="36">
        <v>2</v>
      </c>
      <c r="B33" s="158" t="s">
        <v>330</v>
      </c>
      <c r="C33" s="159" t="s">
        <v>330</v>
      </c>
      <c r="D33" s="160" t="s">
        <v>330</v>
      </c>
      <c r="E33" s="67">
        <v>2</v>
      </c>
      <c r="F33" s="158" t="s">
        <v>340</v>
      </c>
      <c r="G33" s="159" t="s">
        <v>340</v>
      </c>
      <c r="H33" s="160" t="s">
        <v>340</v>
      </c>
      <c r="M33" s="145"/>
      <c r="Q33" s="39"/>
    </row>
    <row r="34" spans="1:19">
      <c r="A34" s="36">
        <v>3</v>
      </c>
      <c r="B34" s="158" t="s">
        <v>331</v>
      </c>
      <c r="C34" s="159" t="s">
        <v>331</v>
      </c>
      <c r="D34" s="160" t="s">
        <v>331</v>
      </c>
      <c r="E34" s="67">
        <v>3</v>
      </c>
      <c r="F34" s="158" t="s">
        <v>341</v>
      </c>
      <c r="G34" s="159" t="s">
        <v>341</v>
      </c>
      <c r="H34" s="160" t="s">
        <v>341</v>
      </c>
    </row>
    <row r="35" spans="1:19">
      <c r="A35" s="36">
        <v>4</v>
      </c>
      <c r="B35" s="158" t="s">
        <v>332</v>
      </c>
      <c r="C35" s="159" t="s">
        <v>332</v>
      </c>
      <c r="D35" s="160" t="s">
        <v>332</v>
      </c>
      <c r="E35" s="67">
        <v>4</v>
      </c>
      <c r="F35" s="158" t="s">
        <v>342</v>
      </c>
      <c r="G35" s="159" t="s">
        <v>342</v>
      </c>
      <c r="H35" s="160" t="s">
        <v>342</v>
      </c>
      <c r="K35" s="38" t="s">
        <v>223</v>
      </c>
      <c r="M35" s="145" t="s">
        <v>222</v>
      </c>
    </row>
    <row r="36" spans="1:19">
      <c r="A36" s="36">
        <v>5</v>
      </c>
      <c r="B36" s="158" t="s">
        <v>333</v>
      </c>
      <c r="C36" s="159" t="s">
        <v>333</v>
      </c>
      <c r="D36" s="160" t="s">
        <v>333</v>
      </c>
      <c r="E36" s="67">
        <v>5</v>
      </c>
      <c r="F36" s="158" t="s">
        <v>343</v>
      </c>
      <c r="G36" s="159" t="s">
        <v>343</v>
      </c>
      <c r="H36" s="160" t="s">
        <v>343</v>
      </c>
      <c r="K36" s="38"/>
      <c r="M36" s="145"/>
    </row>
    <row r="37" spans="1:19">
      <c r="A37" s="36">
        <v>6</v>
      </c>
      <c r="B37" s="158" t="s">
        <v>334</v>
      </c>
      <c r="C37" s="159" t="s">
        <v>334</v>
      </c>
      <c r="D37" s="160" t="s">
        <v>334</v>
      </c>
      <c r="E37" s="67">
        <v>6</v>
      </c>
      <c r="F37" s="158" t="s">
        <v>344</v>
      </c>
      <c r="G37" s="159" t="s">
        <v>344</v>
      </c>
      <c r="H37" s="160" t="s">
        <v>344</v>
      </c>
    </row>
    <row r="38" spans="1:19">
      <c r="A38" s="36">
        <v>7</v>
      </c>
      <c r="B38" s="158" t="s">
        <v>335</v>
      </c>
      <c r="C38" s="159" t="s">
        <v>335</v>
      </c>
      <c r="D38" s="160" t="s">
        <v>335</v>
      </c>
      <c r="E38" s="67">
        <v>7</v>
      </c>
      <c r="F38" s="158" t="s">
        <v>345</v>
      </c>
      <c r="G38" s="159" t="s">
        <v>345</v>
      </c>
      <c r="H38" s="160" t="s">
        <v>345</v>
      </c>
      <c r="K38" s="146" t="s">
        <v>221</v>
      </c>
      <c r="L38" s="147"/>
      <c r="M38" s="147"/>
      <c r="N38" s="147"/>
    </row>
    <row r="39" spans="1:19">
      <c r="A39" s="36">
        <v>8</v>
      </c>
      <c r="B39" s="158" t="s">
        <v>336</v>
      </c>
      <c r="C39" s="159" t="s">
        <v>336</v>
      </c>
      <c r="D39" s="160" t="s">
        <v>336</v>
      </c>
      <c r="E39" s="67">
        <v>8</v>
      </c>
      <c r="F39" s="158" t="s">
        <v>346</v>
      </c>
      <c r="G39" s="159" t="s">
        <v>346</v>
      </c>
      <c r="H39" s="160" t="s">
        <v>346</v>
      </c>
      <c r="K39" s="37" t="s">
        <v>220</v>
      </c>
      <c r="M39" s="37" t="s">
        <v>219</v>
      </c>
    </row>
    <row r="40" spans="1:19" ht="9.75" customHeight="1">
      <c r="A40" s="36">
        <v>9</v>
      </c>
      <c r="B40" s="158" t="s">
        <v>337</v>
      </c>
      <c r="C40" s="159" t="s">
        <v>337</v>
      </c>
      <c r="D40" s="160" t="s">
        <v>337</v>
      </c>
      <c r="E40" s="67">
        <v>9</v>
      </c>
      <c r="F40" s="158" t="s">
        <v>347</v>
      </c>
      <c r="G40" s="159" t="s">
        <v>347</v>
      </c>
      <c r="H40" s="160" t="s">
        <v>347</v>
      </c>
      <c r="N40" s="32"/>
      <c r="O40" s="32"/>
      <c r="P40" s="32"/>
      <c r="Q40" s="32"/>
      <c r="R40" s="32"/>
      <c r="S40" s="32"/>
    </row>
    <row r="41" spans="1:19">
      <c r="A41" s="36">
        <v>10</v>
      </c>
      <c r="B41" s="158" t="s">
        <v>338</v>
      </c>
      <c r="C41" s="159" t="s">
        <v>338</v>
      </c>
      <c r="D41" s="160" t="s">
        <v>338</v>
      </c>
      <c r="E41" s="67">
        <v>10</v>
      </c>
      <c r="F41" s="158" t="s">
        <v>348</v>
      </c>
      <c r="G41" s="159" t="s">
        <v>348</v>
      </c>
      <c r="H41" s="160" t="s">
        <v>348</v>
      </c>
      <c r="K41" s="34" t="s">
        <v>218</v>
      </c>
      <c r="N41" s="32"/>
      <c r="O41" s="144"/>
      <c r="P41" s="144"/>
      <c r="Q41" s="32"/>
      <c r="R41" s="32"/>
      <c r="S41" s="32"/>
    </row>
    <row r="42" spans="1:19">
      <c r="A42" s="32"/>
      <c r="B42" s="35"/>
      <c r="C42" s="35"/>
      <c r="D42" s="35"/>
      <c r="E42" s="32"/>
      <c r="F42" s="35"/>
      <c r="G42" s="35"/>
      <c r="H42" s="35"/>
      <c r="K42" s="34"/>
      <c r="N42" s="32"/>
      <c r="O42" s="33"/>
      <c r="P42" s="33"/>
      <c r="Q42" s="32"/>
      <c r="R42" s="32"/>
      <c r="S42" s="32"/>
    </row>
    <row r="43" spans="1:19">
      <c r="B43" s="30" t="s">
        <v>217</v>
      </c>
      <c r="O43" s="139"/>
      <c r="P43" s="139"/>
    </row>
    <row r="44" spans="1:19">
      <c r="B44" s="32"/>
      <c r="C44" s="32"/>
      <c r="D44" s="32"/>
    </row>
    <row r="45" spans="1:19" ht="13.5" thickBot="1">
      <c r="B45" s="31"/>
      <c r="C45" s="31"/>
      <c r="D45" s="31"/>
      <c r="F45" s="31"/>
      <c r="G45" s="31"/>
      <c r="H45" s="31"/>
      <c r="L45" s="31"/>
      <c r="M45" s="31"/>
    </row>
    <row r="46" spans="1:19">
      <c r="B46" s="30" t="s">
        <v>216</v>
      </c>
      <c r="F46" s="30" t="s">
        <v>215</v>
      </c>
      <c r="L46" s="30" t="s">
        <v>214</v>
      </c>
    </row>
    <row r="47" spans="1:19">
      <c r="F47" s="30"/>
    </row>
  </sheetData>
  <mergeCells count="57">
    <mergeCell ref="F38:H38"/>
    <mergeCell ref="F39:H39"/>
    <mergeCell ref="F40:H40"/>
    <mergeCell ref="F41:H41"/>
    <mergeCell ref="B38:D38"/>
    <mergeCell ref="B39:D39"/>
    <mergeCell ref="B40:D40"/>
    <mergeCell ref="B41:D41"/>
    <mergeCell ref="F37:H37"/>
    <mergeCell ref="B32:D32"/>
    <mergeCell ref="B33:D33"/>
    <mergeCell ref="B34:D34"/>
    <mergeCell ref="B35:D35"/>
    <mergeCell ref="B36:D36"/>
    <mergeCell ref="B37:D37"/>
    <mergeCell ref="F32:H32"/>
    <mergeCell ref="F33:H33"/>
    <mergeCell ref="F34:H34"/>
    <mergeCell ref="F35:H35"/>
    <mergeCell ref="F36:H36"/>
    <mergeCell ref="G31:H31"/>
    <mergeCell ref="E29:H29"/>
    <mergeCell ref="A29:D29"/>
    <mergeCell ref="A9:C9"/>
    <mergeCell ref="A10:C10"/>
    <mergeCell ref="A11:C11"/>
    <mergeCell ref="A12:C12"/>
    <mergeCell ref="A13:C13"/>
    <mergeCell ref="A24:C24"/>
    <mergeCell ref="A16:D16"/>
    <mergeCell ref="A18:C18"/>
    <mergeCell ref="A19:C19"/>
    <mergeCell ref="A20:C20"/>
    <mergeCell ref="A21:C21"/>
    <mergeCell ref="A22:C22"/>
    <mergeCell ref="A23:C23"/>
    <mergeCell ref="O43:P43"/>
    <mergeCell ref="O31:P31"/>
    <mergeCell ref="K28:L28"/>
    <mergeCell ref="N28:O28"/>
    <mergeCell ref="P2:P3"/>
    <mergeCell ref="O41:P41"/>
    <mergeCell ref="M32:M33"/>
    <mergeCell ref="M35:M36"/>
    <mergeCell ref="K38:N38"/>
    <mergeCell ref="Q2:Q3"/>
    <mergeCell ref="R2:R3"/>
    <mergeCell ref="S2:S3"/>
    <mergeCell ref="F11:H24"/>
    <mergeCell ref="B30:D30"/>
    <mergeCell ref="O2:O3"/>
    <mergeCell ref="F30:H30"/>
    <mergeCell ref="A2:D2"/>
    <mergeCell ref="A3:D3"/>
    <mergeCell ref="A14:C14"/>
    <mergeCell ref="A15:C15"/>
    <mergeCell ref="A17:C17"/>
  </mergeCells>
  <printOptions horizontalCentered="1" verticalCentered="1"/>
  <pageMargins left="0" right="0" top="0" bottom="0" header="0" footer="0"/>
  <pageSetup paperSize="9" scale="95" orientation="landscape" horizontalDpi="4294967293" verticalDpi="300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13"/>
  <sheetViews>
    <sheetView workbookViewId="0">
      <selection activeCell="H17" sqref="H17"/>
    </sheetView>
  </sheetViews>
  <sheetFormatPr defaultRowHeight="15"/>
  <cols>
    <col min="2" max="2" width="15.7109375" customWidth="1"/>
    <col min="3" max="3" width="4.7109375" customWidth="1"/>
    <col min="4" max="4" width="4.42578125" customWidth="1"/>
    <col min="5" max="5" width="3.85546875" customWidth="1"/>
    <col min="6" max="6" width="3.140625" customWidth="1"/>
    <col min="7" max="7" width="4.28515625" customWidth="1"/>
    <col min="8" max="8" width="4.7109375" customWidth="1"/>
    <col min="9" max="9" width="6.42578125" customWidth="1"/>
    <col min="12" max="13" width="4.140625" customWidth="1"/>
    <col min="14" max="14" width="4.42578125" customWidth="1"/>
    <col min="15" max="15" width="3.7109375" customWidth="1"/>
    <col min="16" max="16" width="9.42578125" customWidth="1"/>
    <col min="17" max="17" width="12.140625" customWidth="1"/>
    <col min="18" max="18" width="3.85546875" customWidth="1"/>
    <col min="19" max="19" width="3.42578125" customWidth="1"/>
    <col min="20" max="20" width="4" customWidth="1"/>
    <col min="21" max="21" width="4.28515625" customWidth="1"/>
    <col min="22" max="23" width="3.7109375" customWidth="1"/>
    <col min="24" max="24" width="5.28515625" customWidth="1"/>
    <col min="27" max="27" width="12.5703125" customWidth="1"/>
    <col min="28" max="28" width="3.5703125" customWidth="1"/>
    <col min="29" max="29" width="3.7109375" customWidth="1"/>
    <col min="30" max="30" width="4.140625" customWidth="1"/>
    <col min="31" max="31" width="3.85546875" customWidth="1"/>
  </cols>
  <sheetData>
    <row r="1" spans="2:31" ht="93" customHeight="1">
      <c r="B1" s="20" t="s">
        <v>285</v>
      </c>
      <c r="C1" s="105" t="s">
        <v>180</v>
      </c>
      <c r="D1" s="105" t="s">
        <v>265</v>
      </c>
      <c r="E1" s="105" t="s">
        <v>174</v>
      </c>
      <c r="F1" s="105" t="s">
        <v>282</v>
      </c>
      <c r="G1" s="105" t="s">
        <v>283</v>
      </c>
      <c r="H1" s="105" t="s">
        <v>284</v>
      </c>
      <c r="I1" s="107" t="s">
        <v>297</v>
      </c>
      <c r="K1" s="110" t="s">
        <v>290</v>
      </c>
      <c r="L1" s="107" t="s">
        <v>284</v>
      </c>
      <c r="M1" s="107" t="s">
        <v>289</v>
      </c>
      <c r="N1" s="107" t="s">
        <v>288</v>
      </c>
      <c r="O1" s="107" t="s">
        <v>297</v>
      </c>
      <c r="P1" s="106"/>
      <c r="Q1" s="20" t="s">
        <v>291</v>
      </c>
      <c r="R1" s="105" t="s">
        <v>292</v>
      </c>
      <c r="S1" s="105" t="s">
        <v>293</v>
      </c>
      <c r="T1" s="105" t="s">
        <v>294</v>
      </c>
      <c r="U1" s="105" t="s">
        <v>295</v>
      </c>
      <c r="V1" s="105" t="s">
        <v>296</v>
      </c>
      <c r="W1" s="105" t="s">
        <v>288</v>
      </c>
      <c r="X1" s="107" t="s">
        <v>297</v>
      </c>
      <c r="AA1" s="109" t="s">
        <v>300</v>
      </c>
      <c r="AB1" s="107" t="s">
        <v>288</v>
      </c>
      <c r="AC1" s="107" t="s">
        <v>302</v>
      </c>
      <c r="AD1" s="107" t="s">
        <v>304</v>
      </c>
      <c r="AE1" s="107" t="s">
        <v>297</v>
      </c>
    </row>
    <row r="2" spans="2:31">
      <c r="B2" s="1" t="s">
        <v>180</v>
      </c>
      <c r="C2" s="2"/>
      <c r="D2" s="1"/>
      <c r="E2" s="1"/>
      <c r="F2" s="1"/>
      <c r="G2" s="1">
        <v>3</v>
      </c>
      <c r="H2" s="1">
        <v>3</v>
      </c>
      <c r="I2" s="1">
        <f>SUM(C2:H2)</f>
        <v>6</v>
      </c>
      <c r="J2">
        <v>6</v>
      </c>
      <c r="K2" s="1" t="s">
        <v>286</v>
      </c>
      <c r="L2" s="2"/>
      <c r="M2" s="1">
        <v>1</v>
      </c>
      <c r="N2" s="1">
        <v>2</v>
      </c>
      <c r="O2" s="1">
        <f>SUM(L2:N2)</f>
        <v>3</v>
      </c>
      <c r="Q2" s="1" t="s">
        <v>292</v>
      </c>
      <c r="R2" s="2"/>
      <c r="S2" s="1"/>
      <c r="T2" s="1"/>
      <c r="U2" s="1"/>
      <c r="V2" s="1">
        <v>3</v>
      </c>
      <c r="W2" s="1">
        <v>3</v>
      </c>
      <c r="X2" s="9">
        <f>SUM(R2:W2)</f>
        <v>6</v>
      </c>
      <c r="Y2">
        <v>6</v>
      </c>
      <c r="AA2" s="1" t="s">
        <v>301</v>
      </c>
      <c r="AB2" s="2"/>
      <c r="AC2" s="1">
        <v>2</v>
      </c>
      <c r="AD2" s="1">
        <v>3</v>
      </c>
      <c r="AE2" s="1">
        <f>SUM(AC2:AD2)</f>
        <v>5</v>
      </c>
    </row>
    <row r="3" spans="2:31">
      <c r="B3" s="1" t="s">
        <v>265</v>
      </c>
      <c r="C3" s="1"/>
      <c r="D3" s="2"/>
      <c r="E3" s="1"/>
      <c r="F3" s="1">
        <v>2</v>
      </c>
      <c r="G3" s="1"/>
      <c r="H3" s="1">
        <v>3</v>
      </c>
      <c r="I3" s="1">
        <f t="shared" ref="I3:I7" si="0">SUM(C3:H3)</f>
        <v>5</v>
      </c>
      <c r="J3">
        <v>5</v>
      </c>
      <c r="K3" s="1" t="s">
        <v>287</v>
      </c>
      <c r="L3" s="1">
        <v>3</v>
      </c>
      <c r="M3" s="2"/>
      <c r="N3" s="1">
        <v>1</v>
      </c>
      <c r="O3" s="1">
        <f t="shared" ref="O3:O4" si="1">SUM(L3:N3)</f>
        <v>4</v>
      </c>
      <c r="Q3" s="1" t="s">
        <v>293</v>
      </c>
      <c r="R3" s="1"/>
      <c r="S3" s="2"/>
      <c r="T3" s="1"/>
      <c r="U3" s="1">
        <v>3</v>
      </c>
      <c r="V3" s="1"/>
      <c r="W3" s="1">
        <v>3</v>
      </c>
      <c r="X3" s="9">
        <f t="shared" ref="X3:X7" si="2">SUM(R3:W3)</f>
        <v>6</v>
      </c>
      <c r="Y3">
        <v>6</v>
      </c>
      <c r="AA3" s="1" t="s">
        <v>302</v>
      </c>
      <c r="AB3" s="1">
        <v>2</v>
      </c>
      <c r="AC3" s="2"/>
      <c r="AD3" s="1">
        <v>1</v>
      </c>
      <c r="AE3" s="1">
        <f t="shared" ref="AE3:AE4" si="3">SUM(AC3:AD3)</f>
        <v>1</v>
      </c>
    </row>
    <row r="4" spans="2:31">
      <c r="B4" s="1" t="s">
        <v>174</v>
      </c>
      <c r="C4" s="1"/>
      <c r="D4" s="1"/>
      <c r="E4" s="2"/>
      <c r="F4" s="1">
        <v>3</v>
      </c>
      <c r="G4" s="1">
        <v>3</v>
      </c>
      <c r="H4" s="1"/>
      <c r="I4" s="1">
        <f t="shared" si="0"/>
        <v>6</v>
      </c>
      <c r="J4">
        <v>6</v>
      </c>
      <c r="K4" s="1" t="s">
        <v>288</v>
      </c>
      <c r="L4" s="1">
        <v>2</v>
      </c>
      <c r="M4" s="1">
        <v>3</v>
      </c>
      <c r="N4" s="2"/>
      <c r="O4" s="1">
        <f t="shared" si="1"/>
        <v>5</v>
      </c>
      <c r="Q4" s="1" t="s">
        <v>294</v>
      </c>
      <c r="R4" s="1"/>
      <c r="S4" s="1"/>
      <c r="T4" s="2"/>
      <c r="U4" s="1">
        <v>3</v>
      </c>
      <c r="V4" s="1">
        <v>2</v>
      </c>
      <c r="W4" s="1"/>
      <c r="X4" s="9">
        <f t="shared" si="2"/>
        <v>5</v>
      </c>
      <c r="Y4">
        <v>5</v>
      </c>
      <c r="AA4" s="1" t="s">
        <v>303</v>
      </c>
      <c r="AB4" s="1">
        <v>1</v>
      </c>
      <c r="AC4" s="1">
        <v>3</v>
      </c>
      <c r="AD4" s="2"/>
      <c r="AE4" s="1">
        <f t="shared" si="3"/>
        <v>3</v>
      </c>
    </row>
    <row r="5" spans="2:31">
      <c r="B5" s="1" t="s">
        <v>282</v>
      </c>
      <c r="C5" s="1"/>
      <c r="D5" s="1">
        <v>2</v>
      </c>
      <c r="E5" s="1">
        <v>1</v>
      </c>
      <c r="F5" s="2"/>
      <c r="G5" s="1"/>
      <c r="H5" s="1"/>
      <c r="I5" s="1">
        <f t="shared" si="0"/>
        <v>3</v>
      </c>
      <c r="J5">
        <v>3</v>
      </c>
      <c r="Q5" s="1" t="s">
        <v>295</v>
      </c>
      <c r="R5" s="1"/>
      <c r="S5" s="1">
        <v>1</v>
      </c>
      <c r="T5" s="1">
        <v>1</v>
      </c>
      <c r="U5" s="2"/>
      <c r="V5" s="1"/>
      <c r="W5" s="1"/>
      <c r="X5" s="9">
        <f t="shared" si="2"/>
        <v>2</v>
      </c>
      <c r="Y5">
        <v>2</v>
      </c>
    </row>
    <row r="6" spans="2:31">
      <c r="B6" s="1" t="s">
        <v>283</v>
      </c>
      <c r="C6" s="1">
        <v>1</v>
      </c>
      <c r="D6" s="1"/>
      <c r="E6" s="1">
        <v>1</v>
      </c>
      <c r="F6" s="1"/>
      <c r="G6" s="2"/>
      <c r="H6" s="1"/>
      <c r="I6" s="1">
        <f t="shared" si="0"/>
        <v>2</v>
      </c>
      <c r="J6">
        <v>2</v>
      </c>
      <c r="Q6" s="1" t="s">
        <v>296</v>
      </c>
      <c r="R6" s="1">
        <v>1</v>
      </c>
      <c r="S6" s="1"/>
      <c r="T6" s="1">
        <v>2</v>
      </c>
      <c r="U6" s="1"/>
      <c r="V6" s="2"/>
      <c r="W6" s="1"/>
      <c r="X6" s="9">
        <f t="shared" si="2"/>
        <v>3</v>
      </c>
      <c r="Y6">
        <v>3</v>
      </c>
    </row>
    <row r="7" spans="2:31">
      <c r="B7" s="1" t="s">
        <v>284</v>
      </c>
      <c r="C7" s="1">
        <v>1</v>
      </c>
      <c r="D7" s="1">
        <v>1</v>
      </c>
      <c r="E7" s="1"/>
      <c r="F7" s="1"/>
      <c r="G7" s="1"/>
      <c r="H7" s="2"/>
      <c r="I7" s="1">
        <f t="shared" si="0"/>
        <v>2</v>
      </c>
      <c r="J7">
        <v>2</v>
      </c>
      <c r="Q7" s="1" t="s">
        <v>288</v>
      </c>
      <c r="R7" s="1">
        <v>1</v>
      </c>
      <c r="S7" s="1">
        <v>1</v>
      </c>
      <c r="T7" s="1"/>
      <c r="U7" s="1"/>
      <c r="V7" s="1"/>
      <c r="W7" s="2"/>
      <c r="X7" s="9">
        <f t="shared" si="2"/>
        <v>2</v>
      </c>
      <c r="Y7">
        <v>2</v>
      </c>
    </row>
    <row r="10" spans="2:31" ht="52.5" customHeight="1">
      <c r="B10" s="20" t="s">
        <v>307</v>
      </c>
      <c r="C10" s="105" t="s">
        <v>302</v>
      </c>
      <c r="D10" s="105" t="s">
        <v>287</v>
      </c>
      <c r="E10" s="105" t="s">
        <v>306</v>
      </c>
      <c r="F10" s="107" t="s">
        <v>297</v>
      </c>
    </row>
    <row r="11" spans="2:31">
      <c r="B11" s="1" t="s">
        <v>305</v>
      </c>
      <c r="C11" s="2"/>
      <c r="D11" s="1">
        <v>3</v>
      </c>
      <c r="E11" s="1">
        <v>3</v>
      </c>
      <c r="F11" s="1">
        <f>SUM(C11:E11)</f>
        <v>6</v>
      </c>
    </row>
    <row r="12" spans="2:31">
      <c r="B12" s="1" t="s">
        <v>287</v>
      </c>
      <c r="C12" s="1">
        <v>1</v>
      </c>
      <c r="D12" s="2"/>
      <c r="E12" s="1">
        <v>1</v>
      </c>
      <c r="F12" s="1">
        <f t="shared" ref="F12:F13" si="4">SUM(C12:E12)</f>
        <v>2</v>
      </c>
    </row>
    <row r="13" spans="2:31">
      <c r="B13" s="1" t="s">
        <v>306</v>
      </c>
      <c r="C13" s="1">
        <v>1</v>
      </c>
      <c r="D13" s="1">
        <v>3</v>
      </c>
      <c r="E13" s="2"/>
      <c r="F13" s="1">
        <f t="shared" si="4"/>
        <v>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F24" sqref="F24"/>
    </sheetView>
  </sheetViews>
  <sheetFormatPr defaultRowHeight="15"/>
  <cols>
    <col min="2" max="2" width="1.42578125" customWidth="1"/>
    <col min="4" max="4" width="14.42578125" customWidth="1"/>
    <col min="5" max="5" width="15.28515625" customWidth="1"/>
    <col min="6" max="6" width="13" customWidth="1"/>
    <col min="7" max="7" width="11" customWidth="1"/>
  </cols>
  <sheetData>
    <row r="1" spans="1:10">
      <c r="A1" s="164" t="s">
        <v>327</v>
      </c>
      <c r="B1" s="165"/>
      <c r="C1" s="165"/>
      <c r="D1" s="165"/>
      <c r="E1" s="165"/>
      <c r="F1" s="165"/>
      <c r="G1" s="165"/>
      <c r="H1" s="166"/>
      <c r="I1" s="163"/>
      <c r="J1" s="163"/>
    </row>
    <row r="2" spans="1:10" ht="15.75" thickBot="1">
      <c r="A2" s="167"/>
      <c r="B2" s="168"/>
      <c r="C2" s="168"/>
      <c r="D2" s="168"/>
      <c r="E2" s="168"/>
      <c r="F2" s="168"/>
      <c r="G2" s="168"/>
      <c r="H2" s="169"/>
      <c r="I2" s="163"/>
      <c r="J2" s="163"/>
    </row>
    <row r="3" spans="1:10" ht="15.75" thickBot="1">
      <c r="A3" s="171" t="s">
        <v>269</v>
      </c>
      <c r="B3" s="170"/>
      <c r="C3" s="171" t="s">
        <v>315</v>
      </c>
      <c r="D3" s="172"/>
      <c r="E3" s="171" t="s">
        <v>349</v>
      </c>
      <c r="F3" s="172"/>
      <c r="G3" s="171" t="s">
        <v>317</v>
      </c>
      <c r="H3" s="172"/>
    </row>
    <row r="4" spans="1:10" ht="15.75" thickBot="1">
      <c r="A4" s="171" t="s">
        <v>318</v>
      </c>
      <c r="B4" s="170"/>
      <c r="C4" s="171" t="s">
        <v>177</v>
      </c>
      <c r="D4" s="172"/>
      <c r="E4" s="171" t="s">
        <v>171</v>
      </c>
      <c r="F4" s="172"/>
      <c r="G4" s="171" t="s">
        <v>174</v>
      </c>
      <c r="H4" s="172"/>
    </row>
    <row r="5" spans="1:10" ht="15.75" thickBot="1">
      <c r="A5" s="171" t="s">
        <v>319</v>
      </c>
      <c r="B5" s="170"/>
      <c r="C5" s="171" t="s">
        <v>171</v>
      </c>
      <c r="D5" s="172"/>
      <c r="E5" s="171" t="s">
        <v>267</v>
      </c>
      <c r="F5" s="172"/>
      <c r="G5" s="171" t="s">
        <v>171</v>
      </c>
      <c r="H5" s="172"/>
    </row>
    <row r="6" spans="1:10" ht="15.75" thickBot="1">
      <c r="A6" s="171" t="s">
        <v>320</v>
      </c>
      <c r="B6" s="170"/>
      <c r="C6" s="171" t="s">
        <v>174</v>
      </c>
      <c r="D6" s="172"/>
      <c r="E6" s="171" t="s">
        <v>174</v>
      </c>
      <c r="F6" s="172"/>
      <c r="G6" s="171" t="s">
        <v>191</v>
      </c>
      <c r="H6" s="172"/>
    </row>
    <row r="7" spans="1:10" ht="15.75" thickBot="1">
      <c r="A7" s="171" t="s">
        <v>321</v>
      </c>
      <c r="B7" s="170"/>
      <c r="C7" s="171" t="s">
        <v>182</v>
      </c>
      <c r="D7" s="172"/>
      <c r="E7" s="171" t="s">
        <v>175</v>
      </c>
      <c r="F7" s="172"/>
      <c r="G7" s="171" t="s">
        <v>177</v>
      </c>
      <c r="H7" s="172"/>
    </row>
    <row r="8" spans="1:10" ht="15.75" thickBot="1">
      <c r="A8" s="171" t="s">
        <v>322</v>
      </c>
      <c r="B8" s="170"/>
      <c r="C8" s="171" t="s">
        <v>175</v>
      </c>
      <c r="D8" s="172"/>
      <c r="E8" s="171" t="s">
        <v>183</v>
      </c>
      <c r="F8" s="172"/>
      <c r="G8" s="171" t="s">
        <v>173</v>
      </c>
      <c r="H8" s="172"/>
    </row>
    <row r="9" spans="1:10" ht="15.75" thickBot="1">
      <c r="A9" s="171" t="s">
        <v>323</v>
      </c>
      <c r="B9" s="170"/>
      <c r="C9" s="171" t="s">
        <v>172</v>
      </c>
      <c r="D9" s="172"/>
      <c r="E9" s="171" t="s">
        <v>310</v>
      </c>
      <c r="F9" s="172"/>
      <c r="G9" s="171" t="s">
        <v>311</v>
      </c>
      <c r="H9" s="172"/>
    </row>
    <row r="10" spans="1:10" ht="15.75" thickBot="1">
      <c r="A10" s="171" t="s">
        <v>324</v>
      </c>
      <c r="B10" s="170"/>
      <c r="C10" s="171" t="s">
        <v>173</v>
      </c>
      <c r="D10" s="172"/>
      <c r="E10" s="171" t="s">
        <v>312</v>
      </c>
      <c r="F10" s="172"/>
      <c r="G10" s="171" t="s">
        <v>182</v>
      </c>
      <c r="H10" s="172"/>
    </row>
    <row r="11" spans="1:10" ht="15.75" thickBot="1">
      <c r="A11" s="171" t="s">
        <v>325</v>
      </c>
      <c r="B11" s="170"/>
      <c r="C11" s="171" t="s">
        <v>313</v>
      </c>
      <c r="D11" s="172"/>
      <c r="E11" s="171" t="s">
        <v>175</v>
      </c>
      <c r="F11" s="172"/>
      <c r="G11" s="171" t="s">
        <v>193</v>
      </c>
      <c r="H11" s="172"/>
    </row>
    <row r="12" spans="1:10" ht="15.75" thickBot="1">
      <c r="A12" s="173" t="s">
        <v>326</v>
      </c>
      <c r="B12" s="174"/>
      <c r="C12" s="173" t="s">
        <v>179</v>
      </c>
      <c r="D12" s="175"/>
      <c r="E12" s="173" t="s">
        <v>182</v>
      </c>
      <c r="F12" s="175"/>
      <c r="G12" s="173" t="s">
        <v>176</v>
      </c>
      <c r="H12" s="175"/>
    </row>
  </sheetData>
  <mergeCells count="41">
    <mergeCell ref="G10:H10"/>
    <mergeCell ref="G11:H11"/>
    <mergeCell ref="G12:H12"/>
    <mergeCell ref="E10:F10"/>
    <mergeCell ref="E11:F11"/>
    <mergeCell ref="E12:F12"/>
    <mergeCell ref="G3:H3"/>
    <mergeCell ref="G4:H4"/>
    <mergeCell ref="G5:H5"/>
    <mergeCell ref="G6:H6"/>
    <mergeCell ref="G7:H7"/>
    <mergeCell ref="G8:H8"/>
    <mergeCell ref="G9:H9"/>
    <mergeCell ref="C10:D10"/>
    <mergeCell ref="C11:D11"/>
    <mergeCell ref="C12:D12"/>
    <mergeCell ref="E3:F3"/>
    <mergeCell ref="E4:F4"/>
    <mergeCell ref="E5:F5"/>
    <mergeCell ref="E6:F6"/>
    <mergeCell ref="E7:F7"/>
    <mergeCell ref="E8:F8"/>
    <mergeCell ref="E9:F9"/>
    <mergeCell ref="A10:B10"/>
    <mergeCell ref="A11:B11"/>
    <mergeCell ref="A12:B12"/>
    <mergeCell ref="C3:D3"/>
    <mergeCell ref="C4:D4"/>
    <mergeCell ref="C5:D5"/>
    <mergeCell ref="C6:D6"/>
    <mergeCell ref="C7:D7"/>
    <mergeCell ref="C8:D8"/>
    <mergeCell ref="C9:D9"/>
    <mergeCell ref="A1:H2"/>
    <mergeCell ref="A3:B3"/>
    <mergeCell ref="A4:B4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Schedule</vt:lpstr>
      <vt:lpstr>Protokoll</vt:lpstr>
      <vt:lpstr>Tables</vt:lpstr>
      <vt:lpstr>Official Results</vt:lpstr>
      <vt:lpstr>'Official Results'!Obszar_wydruku</vt:lpstr>
      <vt:lpstr>Protokoll!Obszar_wydruku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2016-05-29T13:44:10Z</dcterms:modified>
</cp:coreProperties>
</file>